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ncyj\Documents\Q3FY19 Earnings Docs\"/>
    </mc:Choice>
  </mc:AlternateContent>
  <bookViews>
    <workbookView xWindow="0" yWindow="60" windowWidth="23040" windowHeight="9350" tabRatio="881"/>
  </bookViews>
  <sheets>
    <sheet name="GAAP Cons IS" sheetId="1" r:id="rId1"/>
    <sheet name="Balance Sheet" sheetId="2" r:id="rId2"/>
    <sheet name="Cash Flow" sheetId="3" r:id="rId3"/>
    <sheet name="NonGAAP Cons IS" sheetId="4" r:id="rId4"/>
    <sheet name="Non-GAAP Reconciliation" sheetId="5" r:id="rId5"/>
  </sheets>
  <calcPr calcId="179017"/>
</workbook>
</file>

<file path=xl/calcChain.xml><?xml version="1.0" encoding="utf-8"?>
<calcChain xmlns="http://schemas.openxmlformats.org/spreadsheetml/2006/main">
  <c r="K106" i="5" l="1"/>
  <c r="K101" i="5"/>
  <c r="K87" i="5"/>
  <c r="K86" i="5"/>
  <c r="K85" i="5"/>
  <c r="K84" i="5"/>
  <c r="K75" i="5"/>
  <c r="K69" i="5"/>
  <c r="K59" i="5"/>
  <c r="K79" i="5" s="1"/>
  <c r="K52" i="5"/>
  <c r="K61" i="5" s="1"/>
  <c r="K81" i="5" s="1"/>
  <c r="K50" i="5"/>
  <c r="K58" i="5" s="1"/>
  <c r="K78" i="5" s="1"/>
  <c r="K49" i="5"/>
  <c r="K57" i="5" s="1"/>
  <c r="K46" i="5"/>
  <c r="K54" i="5" s="1"/>
  <c r="K63" i="5" s="1"/>
  <c r="K82" i="5" s="1"/>
  <c r="K42" i="5"/>
  <c r="K51" i="5" s="1"/>
  <c r="K60" i="5" s="1"/>
  <c r="K80" i="5" s="1"/>
  <c r="K39" i="5"/>
  <c r="K33" i="5"/>
  <c r="K29" i="5"/>
  <c r="K25" i="5"/>
  <c r="K18" i="5"/>
  <c r="K20" i="5" s="1"/>
  <c r="K16" i="5"/>
  <c r="K12" i="5"/>
  <c r="G98" i="5"/>
  <c r="N24" i="3"/>
  <c r="K45" i="1"/>
  <c r="K43" i="1"/>
  <c r="K13" i="1"/>
  <c r="K15" i="1" s="1"/>
  <c r="I13" i="1"/>
  <c r="G19" i="1"/>
  <c r="G18" i="1"/>
  <c r="G13" i="1"/>
  <c r="G15" i="1" s="1"/>
  <c r="F13" i="1"/>
  <c r="F15" i="1" s="1"/>
  <c r="E13" i="1"/>
  <c r="E15" i="1" s="1"/>
  <c r="D13" i="1"/>
  <c r="D15" i="1" s="1"/>
  <c r="C13" i="1"/>
  <c r="C15" i="1" s="1"/>
  <c r="K77" i="5" l="1"/>
  <c r="K88" i="5" s="1"/>
  <c r="K64" i="5"/>
  <c r="K55" i="5"/>
  <c r="P82" i="5" l="1"/>
  <c r="A85" i="5" l="1"/>
  <c r="A98" i="5" s="1"/>
  <c r="A82" i="5"/>
  <c r="A54" i="5"/>
</calcChain>
</file>

<file path=xl/sharedStrings.xml><?xml version="1.0" encoding="utf-8"?>
<sst xmlns="http://schemas.openxmlformats.org/spreadsheetml/2006/main" count="404" uniqueCount="212">
  <si>
    <t>Autodesk, Inc.</t>
  </si>
  <si>
    <t>GAAP Condensed Consolidated Statements of Operations</t>
  </si>
  <si>
    <t>(In millions, except per share data)</t>
  </si>
  <si>
    <t>Q1</t>
  </si>
  <si>
    <t>Q2</t>
  </si>
  <si>
    <t>Q3</t>
  </si>
  <si>
    <t>Q4</t>
  </si>
  <si>
    <t>April 30,</t>
  </si>
  <si>
    <t>July 31,</t>
  </si>
  <si>
    <t>October 31,</t>
  </si>
  <si>
    <t>January 31,</t>
  </si>
  <si>
    <t>FY</t>
  </si>
  <si>
    <t/>
  </si>
  <si>
    <t>Net revenue:</t>
  </si>
  <si>
    <t>Total net revenue</t>
  </si>
  <si>
    <t>Cost of revenue:</t>
  </si>
  <si>
    <t>Total cost of revenue</t>
  </si>
  <si>
    <t>Gross profit</t>
  </si>
  <si>
    <t>Operating expenses:</t>
  </si>
  <si>
    <t>Marketing and sales</t>
  </si>
  <si>
    <t>Research and development</t>
  </si>
  <si>
    <t>General and administrative</t>
  </si>
  <si>
    <t>Amortization of purchased intangibles</t>
  </si>
  <si>
    <t>Total operating expenses</t>
  </si>
  <si>
    <t>Interest and other (expense) income, net</t>
  </si>
  <si>
    <t>(Provision) benefit for income taxes</t>
  </si>
  <si>
    <t>Condensed Consolidated Balance Sheets</t>
  </si>
  <si>
    <t>(In millions)</t>
  </si>
  <si>
    <t>ASSETS:</t>
  </si>
  <si>
    <t>Current assets:</t>
  </si>
  <si>
    <t>Cash and cash equivalents</t>
  </si>
  <si>
    <t>Marketable securities</t>
  </si>
  <si>
    <t>Accounts receivable, net</t>
  </si>
  <si>
    <t>Prepaid expenses and other current assets</t>
  </si>
  <si>
    <t>Total current assets</t>
  </si>
  <si>
    <t>Marketable securities</t>
  </si>
  <si>
    <t>Computer equipment, software, furniture and leasehold</t>
  </si>
  <si>
    <t>improvements, net</t>
  </si>
  <si>
    <t>Developed technologies, net</t>
  </si>
  <si>
    <t>Goodwill</t>
  </si>
  <si>
    <t>Deferred income taxes, net</t>
  </si>
  <si>
    <t>Other assets</t>
  </si>
  <si>
    <t>Total assets</t>
  </si>
  <si>
    <t>Current liabilities:</t>
  </si>
  <si>
    <t>Accounts payable</t>
  </si>
  <si>
    <t>Accrued compensation</t>
  </si>
  <si>
    <t>Accrued income taxes</t>
  </si>
  <si>
    <t>Deferred revenue</t>
  </si>
  <si>
    <t>Other accrued liabilities</t>
  </si>
  <si>
    <t>Total current liabilities</t>
  </si>
  <si>
    <t>Long term income taxes payable</t>
  </si>
  <si>
    <t>Long term deferred income taxes</t>
  </si>
  <si>
    <t>Long term notes payable, net</t>
  </si>
  <si>
    <t>Common stock and additional paid-in capital</t>
  </si>
  <si>
    <t>Accumulated other comprehensive loss</t>
  </si>
  <si>
    <t>Autodesk, Inc.</t>
  </si>
  <si>
    <t>Condensed Consolidated Statements of Cash Flows</t>
  </si>
  <si>
    <t>Operating activities:</t>
  </si>
  <si>
    <t>Depreciation, amortization and accretion</t>
  </si>
  <si>
    <t>Stock-based compensation expense</t>
  </si>
  <si>
    <t>Deferred Income taxes</t>
  </si>
  <si>
    <t>Other operating activities</t>
  </si>
  <si>
    <t>Changes in operating assets and liabilities, net of acquisitions:</t>
  </si>
  <si>
    <t>Accounts receivable</t>
  </si>
  <si>
    <t>Prepaid expenses &amp; other current assets</t>
  </si>
  <si>
    <t>Accounts payable and accrued liabilities</t>
  </si>
  <si>
    <t>Deferred revenue</t>
  </si>
  <si>
    <t>Accrued income taxes</t>
  </si>
  <si>
    <t>Investing activities:</t>
  </si>
  <si>
    <t>Purchases of marketable securities</t>
  </si>
  <si>
    <t>Sales of marketable securities</t>
  </si>
  <si>
    <t>Maturities of marketable securities</t>
  </si>
  <si>
    <t>Capital expenditures</t>
  </si>
  <si>
    <t>Acquisitions, net of cash acquired</t>
  </si>
  <si>
    <t>Other investing activities</t>
  </si>
  <si>
    <t>Financing activities:</t>
  </si>
  <si>
    <t>Proceeds from issuance of common stock, net of issuance costs</t>
  </si>
  <si>
    <t>Taxes paid related to net share settlement of equity awards</t>
  </si>
  <si>
    <t>Repurchases and retirement of common stock</t>
  </si>
  <si>
    <t>Proceeds from debt, net of discount</t>
  </si>
  <si>
    <t>Other financing activities</t>
  </si>
  <si>
    <t>Effect of exchange rate changes on cash and cash equivalents</t>
  </si>
  <si>
    <t>Cash and cash equivalents at end of period</t>
  </si>
  <si>
    <t>Changes in operating assets and liabilities</t>
  </si>
  <si>
    <t>Non-GAAP Condensed Consolidated Statements of Operations</t>
  </si>
  <si>
    <t>Net revenue:</t>
  </si>
  <si>
    <t>Total cost of revenue</t>
  </si>
  <si>
    <t>Gross profit</t>
  </si>
  <si>
    <t>Marketing and sales</t>
  </si>
  <si>
    <t>Research and development</t>
  </si>
  <si>
    <t>General and administrative</t>
  </si>
  <si>
    <t>Total operating expenses</t>
  </si>
  <si>
    <t>Benefit (provision) for income taxes</t>
  </si>
  <si>
    <t>Note 2:  Totals may not agree with the components due to rounding.</t>
  </si>
  <si>
    <t>Non-GAAP Reconciliation</t>
  </si>
  <si>
    <t>Stock-based compensation expense</t>
  </si>
  <si>
    <t>Amortization of developed technology</t>
  </si>
  <si>
    <t>GAAP gross profit</t>
  </si>
  <si>
    <t>Non-GAAP gross profit</t>
  </si>
  <si>
    <t>GAAP marketing and sales</t>
  </si>
  <si>
    <t>Non-GAAP marketing and sales</t>
  </si>
  <si>
    <t>GAAP research and development</t>
  </si>
  <si>
    <t>Non-GAAP research and development</t>
  </si>
  <si>
    <t>GAAP general and administrative</t>
  </si>
  <si>
    <t>Non-GAAP general and administrative</t>
  </si>
  <si>
    <t>GAAP amortization of purchased intangibles</t>
  </si>
  <si>
    <t>Amortization of purchased intangibles</t>
  </si>
  <si>
    <t>Non-GAAP amortization of purchased intangibles</t>
  </si>
  <si>
    <t>GAAP operating expenses</t>
  </si>
  <si>
    <t>Amortization of purchased intangibles</t>
  </si>
  <si>
    <t>Non-GAAP operating expenses</t>
  </si>
  <si>
    <t>GAAP (provision) benefit for income taxes</t>
  </si>
  <si>
    <t>Establishment of valuation allowance on deferred tax assets</t>
  </si>
  <si>
    <t>Income tax effect of non-GAAP adjustments at a normalized rate</t>
  </si>
  <si>
    <t>GAAP diluted shares used in per share calculation</t>
  </si>
  <si>
    <t>Non-GAAP Diluted weighted average shares used in per share calculation</t>
  </si>
  <si>
    <t>Note 1:  Totals may not agree with the components due to rounding.</t>
  </si>
  <si>
    <t>GAAP</t>
  </si>
  <si>
    <t>Recon Items</t>
  </si>
  <si>
    <t>Non-GAAP</t>
  </si>
  <si>
    <t>Net income</t>
  </si>
  <si>
    <t>Excess tax benefit from stock-based compensation</t>
  </si>
  <si>
    <t>(Gain) loss on sale of assets</t>
  </si>
  <si>
    <t>Impairment of goodwill and intangibles</t>
  </si>
  <si>
    <t>Charge for acquired in-process research &amp; development</t>
  </si>
  <si>
    <t>Stock compensation expense</t>
  </si>
  <si>
    <t>(Gain) loss on assets</t>
  </si>
  <si>
    <t>Net loss on fixed asset disposals</t>
  </si>
  <si>
    <t>Restructuring related charges, net</t>
  </si>
  <si>
    <t>Cash flow from ops</t>
  </si>
  <si>
    <r>
      <t>Income tax effect of non-GAAP adjustments at a normalized rate</t>
    </r>
    <r>
      <rPr>
        <sz val="10"/>
        <color rgb="FF000000"/>
        <rFont val="Times New Roman"/>
        <family val="1"/>
      </rPr>
      <t xml:space="preserve">    </t>
    </r>
  </si>
  <si>
    <t>Note 5: Net income (loss) per share were computed independently for each of the periods presented; therefore the sum of the net income (loss) per share amounts for the quarters may not equal the total for the year.</t>
  </si>
  <si>
    <t>Cash and cash equivalents at beginning of period</t>
  </si>
  <si>
    <t>CEO transition costs</t>
  </si>
  <si>
    <t xml:space="preserve">Amortization of developed technology </t>
  </si>
  <si>
    <t xml:space="preserve">       Maintenance revenue</t>
  </si>
  <si>
    <t xml:space="preserve">    Subscription revenue</t>
  </si>
  <si>
    <t>—</t>
  </si>
  <si>
    <t xml:space="preserve">GAAP amortization of developed technology </t>
  </si>
  <si>
    <t>Non-GAAP amortization of developed technology</t>
  </si>
  <si>
    <t>Current portion of long term notes payable, net</t>
  </si>
  <si>
    <t>(Gain) loss on strategic investments and dispositions</t>
  </si>
  <si>
    <t>Note 1:  To supplement our consolidated financial statements presented on a GAAP basis, Autodesk provides investors with certain non-GAAP measures including non-GAAP gross margin, non-GAAP operating expenses,  non-GAAP operating margin, non-GAAP net income (loss), non-GAAP net income (loss) per share, non-GAAP dilutes shares used in per share calculation. These non-GAAP financial measures are adjusted to exclude certain costs, expenses, gains and losses, including stock-based compensation expense, restructuring (benefits) charges and other facility exit costs, amortization of developed technology, amortization of purchased intangibles, CEO transition costs, gain and loss on strategic investments, and related income tax expenses.  We believe these exclusions are appropriate to enhance an overall  understanding of our past financial performance and also our prospects for the future, as well as to facilitate comparisons with our historical operating results.  These adjustments to our GAAP results are made with the intent of providing both management and investors a more complete understanding of Autodesk's underlying operational results and trends and our marketplace performance.  For example, non-GAAP results are an indication of our baseline performance before gains, losses or other charges that are considered by management to be outside our core operating results.  In addition, these non-GAAP financial measures are among the indicators management uses as a basis for our planning and forecasting of future periods. There are limitations in using non-GAAP financial measures because the non-GAAP financial measures are not prepared in accordance with generally accepted accounting principles and may be different from non-GAAP financial measures used by other companies.  The non-GAAP financial measures are limited in value because they exclude certain items that may have a material impact upon our reported financial results.  The presentation of this additional information is not meant to be considered in isolation or as a substitute for the directly comparable financial measures prepared in accordance with GAAP in the United States.  Investors should review the reconciliation of the non-GAAP financial measures to their most directly comparable GAAP financial measures as provided in the tables accompanying Autodesk's press release.</t>
  </si>
  <si>
    <t>Repayment of debt</t>
  </si>
  <si>
    <t>Accumulated deficit</t>
  </si>
  <si>
    <t>Interest and other expense, net</t>
  </si>
  <si>
    <t>Other</t>
  </si>
  <si>
    <t>Cost of other revenue</t>
  </si>
  <si>
    <t>GAAP cost of other revenue</t>
  </si>
  <si>
    <t>Non-GAAP cost of other revenue</t>
  </si>
  <si>
    <t>Note 3: Starting the first quarter of fiscal 2019, Autodesk reports its results under two new accounting standards.  Revenue is now reported under Accounting Standard Codification ("ASC") 606 and sales commissions are now reported under ASC 340-40. We did not recast historical information as we elected to use the modified retrospective transition method. These new standards did not result in a change in timing or amount of revenue recognized for the majority of our maintenance and subscription offerings.  However, we are required to capitalize and amortize sales commissions under the new standards. ASC 606 and ASC 340-40 do not affect cash flows or subscriptions.</t>
  </si>
  <si>
    <t>Note 1: Starting the first quarter of fiscal 2019, Autodesk reports its results under two new accounting standards.  Revenue is now reported under Accounting Standard Codification ("ASC") 606 and sales commissions are now reported under ASC 340-40. We did not recast historical information as we elected to use the modified retrospective transition method. Under a modified retrospective transition method, we recorded a cumulative decrease of $178.0 million to the opening balance of accumulated deficit at February 1, 2018.</t>
  </si>
  <si>
    <t>Note 3:  Earnings per share were computed independently for each of the periods presented; therefore the sum of the earnings per share amounts for the quarters may not equal the total for the year.</t>
  </si>
  <si>
    <t>Non-GAAP income (loss) from operations</t>
  </si>
  <si>
    <t>GAAP interest and other expense, net</t>
  </si>
  <si>
    <t>Non-GAAP interest and other expense, net</t>
  </si>
  <si>
    <t>Discrete GAAP tax provision items</t>
  </si>
  <si>
    <t>Non-GAAP (provision) benefit for income taxes</t>
  </si>
  <si>
    <t>GAAP net (loss)</t>
  </si>
  <si>
    <t>Non-GAAP net income (loss)</t>
  </si>
  <si>
    <t>GAAP diluted net (loss) per share</t>
  </si>
  <si>
    <t>Non-GAAP diluted net income (loss) per share</t>
  </si>
  <si>
    <t>Shares included in non-GAAP net income (loss) per share, but excluded from GAAP net (loss) per share as they would have been anti-dilutive</t>
  </si>
  <si>
    <t>Note 2: Starting the first quarter of fiscal 2019, Autodesk reports its results under two new accounting standards.  Revenue is now reported under Accounting Standard Codification ("ASC") 606 and sales commissions are now reported under ASC 340-40. We did not recast historical information as we elected to use the modified retrospective transition method. These new standards did not result in a change in timing or amount of revenue recognized for the majority of our maintenance and subscription offerings.  However, we are required to capitalize and amortize sales commissions under the new standards. ASC 606 and ASC 340-40 do not affect cash flows or subscriptions.</t>
  </si>
  <si>
    <t>Long term deferred revenue</t>
  </si>
  <si>
    <t>Long term other liabilities</t>
  </si>
  <si>
    <t>2016</t>
  </si>
  <si>
    <t>Acquisition related costs</t>
  </si>
  <si>
    <t xml:space="preserve">Total subscription and maintenance revenue </t>
  </si>
  <si>
    <r>
      <t>Cost of subscription &amp; maintenance</t>
    </r>
    <r>
      <rPr>
        <b/>
        <sz val="10"/>
        <color rgb="FF000000"/>
        <rFont val="Times New Roman"/>
        <family val="1"/>
      </rPr>
      <t xml:space="preserve"> </t>
    </r>
    <r>
      <rPr>
        <sz val="10"/>
        <color rgb="FF000000"/>
        <rFont val="Times New Roman"/>
        <family val="1"/>
      </rPr>
      <t>revenue</t>
    </r>
  </si>
  <si>
    <t>Restructuring charges (benefits) and other exit costs, net</t>
  </si>
  <si>
    <t>GAAP cost of subscription and maintenance revenue</t>
  </si>
  <si>
    <t>Non-GAAP cost of subscription and maintenance  revenue</t>
  </si>
  <si>
    <t>GAAP Restructuring charges (benefits) and other exit costs, net</t>
  </si>
  <si>
    <t>Restructuring (charges) benefits and other exit costs, net</t>
  </si>
  <si>
    <t>Non-GAAP Restructuring charges (benefits) and other exit costs, net</t>
  </si>
  <si>
    <t>Restructuring charges and other exit costs, net</t>
  </si>
  <si>
    <t>Net loss</t>
  </si>
  <si>
    <t>Basic net loss per share</t>
  </si>
  <si>
    <t>Diluted net loss per share</t>
  </si>
  <si>
    <t>Weighted average shares used in computing basic net loss per share</t>
  </si>
  <si>
    <t>Weighted average shares used in computing diluted net loss per share</t>
  </si>
  <si>
    <t>Note 2:  Net loss per share were computed independently for each of the periods presented; therefore the sum of the net loss per share amounts for the quarters may not equal the total for the year.</t>
  </si>
  <si>
    <t>Adjustments to reconcile net loss to net cash provided by (used in) operating activities:</t>
  </si>
  <si>
    <t>Supplemental cash flow disclosure:</t>
  </si>
  <si>
    <t>Non-cash investing activities</t>
  </si>
  <si>
    <t>Fair value of common stock issued as consideration for a business combination</t>
  </si>
  <si>
    <t>GAAP (loss) income from operations</t>
  </si>
  <si>
    <t>Cash flow from operations</t>
  </si>
  <si>
    <t>Free cash flow</t>
  </si>
  <si>
    <t>FY
2020</t>
  </si>
  <si>
    <t>Free cash flow margin</t>
  </si>
  <si>
    <t>Cash flow from operations as a % of revenue</t>
  </si>
  <si>
    <t>Capital expenditures as a % of revenue</t>
  </si>
  <si>
    <t>Free cash flow as a % of revenue</t>
  </si>
  <si>
    <t>Y/Y revenue growth</t>
  </si>
  <si>
    <t>(in millions)</t>
  </si>
  <si>
    <t>(Loss) income from operations</t>
  </si>
  <si>
    <t>(Loss) income before income taxes</t>
  </si>
  <si>
    <t>Stockholders' equity (deficit):</t>
  </si>
  <si>
    <t>Total stockholders' equity (deficit)</t>
  </si>
  <si>
    <t>Total liabilities and stockholders' equity (deficit)</t>
  </si>
  <si>
    <t>LIABILITIES &amp; STOCKHOLDERS' EQUITY (DEFICIT):</t>
  </si>
  <si>
    <t>Net cash porvided by (used in) operating activities</t>
  </si>
  <si>
    <t>Net cash (used in) provided by investing activities</t>
  </si>
  <si>
    <t>Net cash used in financing activities</t>
  </si>
  <si>
    <t>Net (decrease) increase in cash and cash equivalents</t>
  </si>
  <si>
    <t>Net (loss) income</t>
  </si>
  <si>
    <t>Basic net (loss) income per share</t>
  </si>
  <si>
    <t>Diluted net (loss) income per share</t>
  </si>
  <si>
    <t>Weighted average shares used in computing basic non-GAAP net (loss) income per share</t>
  </si>
  <si>
    <t>Weighted average shares used in computing diluted non-GAAP net (loss) income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</si>
</sst>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quot;#,##0.00_);[Red]\(&quot;$&quot;#,##0.00\)"/>
    <numFmt numFmtId="44" formatCode="_(&quot;$&quot;* #,##0.00_);_(&quot;$&quot;* \(#,##0.00\);_(&quot;$&quot;* &quot;-&quot;??_);_(@_)"/>
    <numFmt numFmtId="43" formatCode="_(* #,##0.00_);_(* \(#,##0.00\);_(* &quot;-&quot;??_);_(@_)"/>
    <numFmt numFmtId="164" formatCode="_(#,##0,,_);_(\(#,##0,,\);_(&quot;—&quot;_);_(@_)"/>
    <numFmt numFmtId="165" formatCode="_(&quot;$&quot;* #,##0.0,,_);_(&quot;$&quot;* \(#,##0.0,,\);_(&quot;$&quot;* &quot;—&quot;_);_(@_)"/>
    <numFmt numFmtId="166" formatCode="_(#,##0.0,,_);_(\(#,##0.0,,\);_(&quot;—&quot;_);_(@_)"/>
    <numFmt numFmtId="167" formatCode="_(&quot;$&quot;* #,##0,,_);_(&quot;$&quot;* \(#,##0,,\);_(&quot;$&quot;* &quot;—&quot;_);_(@_)"/>
    <numFmt numFmtId="168" formatCode="_(&quot;$&quot;* #,##0.00_);_(&quot;$&quot;* \(#,##0.00\);_(&quot;$&quot;* &quot;—&quot;_);_(@_)"/>
    <numFmt numFmtId="169" formatCode="_(&quot;$&quot;* #,##0.00,,_);_(&quot;$&quot;* \(#,##0.00,,\);_(&quot;$&quot;* &quot;—&quot;_);_(@_)"/>
    <numFmt numFmtId="170" formatCode="_(#,##0.##########,,_);_(\(#,##0.##########,,\);_(&quot;—&quot;_);_(@_)"/>
    <numFmt numFmtId="171" formatCode="#,##0_)%;\(#,##0\)%;&quot;—&quot;\%;_(@_)"/>
    <numFmt numFmtId="172" formatCode="_(#,##0.0_);_(\(#,##0.0\);_(&quot;—&quot;_);_(@_)"/>
    <numFmt numFmtId="173" formatCode="_(#,##0.00_);_(\(#,##0.00\);_(&quot;—&quot;_);_(@_)"/>
    <numFmt numFmtId="174" formatCode="_(#,##0.00,,_);_(\(#,##0.00,,\);_(&quot;—&quot;_);_(@_)"/>
    <numFmt numFmtId="175" formatCode="#,##0.0_);\(#,##0.0\)"/>
    <numFmt numFmtId="176" formatCode="0.0_);\(0.0\)"/>
    <numFmt numFmtId="177" formatCode="0.00_);\(0.00\)"/>
    <numFmt numFmtId="178" formatCode="_(&quot;$&quot;* #,##0.0_);_(&quot;$&quot;* \(#,##0.0\);_(&quot;$&quot;* &quot;-&quot;??_);_(@_)"/>
    <numFmt numFmtId="179" formatCode="_(* #,##0.0,,_);_(&quot;$&quot;* \(#,##0.0,,\);_(&quot;$&quot;* &quot;—&quot;_);_(@_)"/>
    <numFmt numFmtId="180" formatCode="_(&quot;$&quot;* #,##0.0_);_(&quot;$&quot;* \(#,##0.0\);_(&quot;$&quot;* &quot;-&quot;?_);_(@_)"/>
    <numFmt numFmtId="181" formatCode="_(* #,##0_);_(* \(#,##0\);_(* &quot;-&quot;??_);_(@_)"/>
  </numFmts>
  <fonts count="14" x14ac:knownFonts="1">
    <font>
      <sz val="10"/>
      <color rgb="FF000000"/>
      <name val="Times New Roman"/>
    </font>
    <font>
      <b/>
      <sz val="14"/>
      <color rgb="FF000000"/>
      <name val="Times New Roman"/>
      <family val="1"/>
    </font>
    <font>
      <b/>
      <sz val="16"/>
      <color rgb="FF000000"/>
      <name val="Times New Roman"/>
      <family val="1"/>
    </font>
    <font>
      <i/>
      <sz val="10"/>
      <color rgb="FF000000"/>
      <name val="Times New Roman"/>
      <family val="1"/>
    </font>
    <font>
      <sz val="10"/>
      <color rgb="FF000000"/>
      <name val="Times New Roman"/>
      <family val="1"/>
    </font>
    <font>
      <b/>
      <sz val="10"/>
      <color rgb="FF000000"/>
      <name val="Times New Roman"/>
      <family val="1"/>
    </font>
    <font>
      <sz val="10"/>
      <color rgb="FF000000"/>
      <name val="Times New Roman"/>
      <family val="1"/>
    </font>
    <font>
      <sz val="14"/>
      <color rgb="FF000000"/>
      <name val="Times New Roman"/>
      <family val="1"/>
    </font>
    <font>
      <sz val="10"/>
      <color rgb="FF000000"/>
      <name val="Times New Roman"/>
      <family val="1"/>
    </font>
    <font>
      <sz val="9"/>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ont>
  </fonts>
  <fills count="3">
    <fill>
      <patternFill patternType="none"/>
    </fill>
    <fill>
      <patternFill patternType="gray125"/>
    </fill>
    <fill>
      <patternFill patternType="solid">
        <fgColor rgb="FF99FF99"/>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thin">
        <color auto="1"/>
      </top>
      <bottom style="double">
        <color auto="1"/>
      </bottom>
      <diagonal/>
    </border>
    <border>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double">
        <color auto="1"/>
      </top>
      <bottom/>
      <diagonal/>
    </border>
    <border>
      <left style="thin">
        <color indexed="64"/>
      </left>
      <right/>
      <top style="double">
        <color indexed="64"/>
      </top>
      <bottom/>
      <diagonal/>
    </border>
    <border>
      <left/>
      <right/>
      <top style="double">
        <color indexed="64"/>
      </top>
      <bottom/>
      <diagonal/>
    </border>
  </borders>
  <cellStyleXfs count="5">
    <xf numFmtId="0" fontId="0" fillId="0" borderId="0"/>
    <xf numFmtId="44" fontId="10" fillId="0" borderId="0" applyFont="0" applyFill="0" applyBorder="0" applyAlignment="0" applyProtection="0"/>
    <xf numFmtId="0" fontId="4" fillId="0" borderId="0"/>
    <xf numFmtId="43" fontId="13" fillId="0" borderId="0" applyFont="0" applyFill="0" applyBorder="0" applyAlignment="0" applyProtection="0"/>
    <xf numFmtId="9" fontId="13" fillId="0" borderId="0" applyFont="0" applyFill="0" applyBorder="0" applyAlignment="0" applyProtection="0"/>
  </cellStyleXfs>
  <cellXfs count="501">
    <xf numFmtId="0" fontId="0" fillId="0" borderId="0" xfId="0" applyAlignment="1">
      <alignment wrapText="1"/>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wrapText="1"/>
    </xf>
    <xf numFmtId="164" fontId="4" fillId="0" borderId="0" xfId="0" applyNumberFormat="1" applyFont="1" applyAlignment="1"/>
    <xf numFmtId="0" fontId="4" fillId="0" borderId="1" xfId="0" applyFont="1" applyBorder="1" applyAlignment="1">
      <alignment horizontal="left"/>
    </xf>
    <xf numFmtId="0" fontId="5" fillId="0" borderId="0" xfId="0" applyFont="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xf>
    <xf numFmtId="0" fontId="5" fillId="0" borderId="5" xfId="0" applyFont="1" applyBorder="1" applyAlignment="1">
      <alignment horizontal="center"/>
    </xf>
    <xf numFmtId="0" fontId="4" fillId="0" borderId="5" xfId="0" applyFont="1" applyBorder="1" applyAlignment="1">
      <alignment horizontal="left"/>
    </xf>
    <xf numFmtId="0" fontId="5" fillId="0" borderId="7"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4" fillId="0" borderId="8" xfId="0" applyFont="1" applyBorder="1" applyAlignment="1">
      <alignment horizontal="left"/>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8" xfId="0" applyFont="1" applyBorder="1" applyAlignment="1">
      <alignment horizontal="center" wrapText="1"/>
    </xf>
    <xf numFmtId="0" fontId="4"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wrapText="1"/>
    </xf>
    <xf numFmtId="0" fontId="4" fillId="0" borderId="0" xfId="0" applyFont="1" applyAlignment="1">
      <alignment horizontal="left"/>
    </xf>
    <xf numFmtId="0" fontId="4" fillId="0" borderId="5" xfId="0" applyFont="1" applyBorder="1" applyAlignment="1">
      <alignment wrapText="1" indent="1"/>
    </xf>
    <xf numFmtId="164" fontId="4" fillId="0" borderId="0" xfId="0" applyNumberFormat="1" applyFont="1" applyAlignment="1">
      <alignment horizontal="left"/>
    </xf>
    <xf numFmtId="165" fontId="6" fillId="0" borderId="0" xfId="0" applyNumberFormat="1" applyFont="1" applyAlignment="1"/>
    <xf numFmtId="165" fontId="4" fillId="0" borderId="6" xfId="0" applyNumberFormat="1" applyFont="1" applyBorder="1" applyAlignment="1">
      <alignment horizontal="left"/>
    </xf>
    <xf numFmtId="166" fontId="4" fillId="0" borderId="5" xfId="0" applyNumberFormat="1" applyFont="1" applyBorder="1" applyAlignment="1">
      <alignment horizontal="left"/>
    </xf>
    <xf numFmtId="165" fontId="6" fillId="0" borderId="7" xfId="0" applyNumberFormat="1" applyFont="1" applyBorder="1" applyAlignment="1"/>
    <xf numFmtId="166" fontId="4" fillId="0" borderId="6" xfId="0" applyNumberFormat="1" applyFont="1" applyBorder="1" applyAlignment="1">
      <alignment horizontal="left"/>
    </xf>
    <xf numFmtId="166" fontId="4" fillId="0" borderId="0" xfId="0" applyNumberFormat="1" applyFont="1" applyAlignment="1">
      <alignment horizontal="left"/>
    </xf>
    <xf numFmtId="165" fontId="4" fillId="0" borderId="0" xfId="0" applyNumberFormat="1" applyFont="1" applyAlignment="1">
      <alignment horizontal="left"/>
    </xf>
    <xf numFmtId="166" fontId="4" fillId="0" borderId="5" xfId="0" applyNumberFormat="1" applyFont="1" applyBorder="1" applyAlignment="1"/>
    <xf numFmtId="0" fontId="4" fillId="0" borderId="5" xfId="0" applyFont="1" applyBorder="1" applyAlignment="1">
      <alignment wrapText="1" indent="2"/>
    </xf>
    <xf numFmtId="166" fontId="6" fillId="0" borderId="0" xfId="0" applyNumberFormat="1" applyFont="1" applyAlignment="1"/>
    <xf numFmtId="166" fontId="4" fillId="0" borderId="7" xfId="0" applyNumberFormat="1" applyFont="1" applyBorder="1" applyAlignment="1">
      <alignment horizontal="left"/>
    </xf>
    <xf numFmtId="166" fontId="4" fillId="0" borderId="0" xfId="0" applyNumberFormat="1" applyFont="1" applyAlignment="1"/>
    <xf numFmtId="166" fontId="6" fillId="0" borderId="5" xfId="0" applyNumberFormat="1" applyFont="1" applyBorder="1" applyAlignment="1"/>
    <xf numFmtId="166" fontId="6" fillId="0" borderId="7" xfId="0" applyNumberFormat="1" applyFont="1" applyBorder="1" applyAlignment="1"/>
    <xf numFmtId="166" fontId="6" fillId="0" borderId="9" xfId="0" applyNumberFormat="1" applyFont="1" applyBorder="1" applyAlignment="1"/>
    <xf numFmtId="166" fontId="6" fillId="0" borderId="8" xfId="0" applyNumberFormat="1" applyFont="1" applyBorder="1" applyAlignment="1"/>
    <xf numFmtId="166" fontId="6" fillId="0" borderId="6" xfId="0" applyNumberFormat="1" applyFont="1" applyBorder="1" applyAlignment="1"/>
    <xf numFmtId="166" fontId="4" fillId="0" borderId="9" xfId="0" applyNumberFormat="1" applyFont="1" applyBorder="1" applyAlignment="1">
      <alignment horizontal="left"/>
    </xf>
    <xf numFmtId="166" fontId="4" fillId="0" borderId="10" xfId="0" applyNumberFormat="1" applyFont="1" applyBorder="1" applyAlignment="1">
      <alignment horizontal="left"/>
    </xf>
    <xf numFmtId="166" fontId="6" fillId="0" borderId="10" xfId="0" applyNumberFormat="1" applyFont="1" applyBorder="1" applyAlignment="1"/>
    <xf numFmtId="166" fontId="6" fillId="0" borderId="11" xfId="0" applyNumberFormat="1" applyFont="1" applyBorder="1" applyAlignment="1"/>
    <xf numFmtId="165" fontId="4" fillId="0" borderId="14" xfId="0" applyNumberFormat="1" applyFont="1" applyBorder="1" applyAlignment="1">
      <alignment horizontal="left"/>
    </xf>
    <xf numFmtId="165" fontId="4" fillId="0" borderId="5" xfId="0" applyNumberFormat="1" applyFont="1" applyBorder="1" applyAlignment="1"/>
    <xf numFmtId="165" fontId="6" fillId="0" borderId="14" xfId="0" applyNumberFormat="1" applyFont="1" applyBorder="1" applyAlignment="1"/>
    <xf numFmtId="165" fontId="4" fillId="0" borderId="5" xfId="0" applyNumberFormat="1" applyFont="1" applyBorder="1" applyAlignment="1">
      <alignment horizontal="left"/>
    </xf>
    <xf numFmtId="165" fontId="4" fillId="0" borderId="7" xfId="0" applyNumberFormat="1" applyFont="1" applyBorder="1" applyAlignment="1">
      <alignment horizontal="left"/>
    </xf>
    <xf numFmtId="168" fontId="6" fillId="0" borderId="12" xfId="0" applyNumberFormat="1" applyFont="1" applyBorder="1" applyAlignment="1"/>
    <xf numFmtId="168" fontId="6" fillId="0" borderId="13" xfId="0" applyNumberFormat="1" applyFont="1" applyBorder="1" applyAlignment="1"/>
    <xf numFmtId="168" fontId="6" fillId="0" borderId="15" xfId="0" applyNumberFormat="1" applyFont="1" applyBorder="1" applyAlignment="1"/>
    <xf numFmtId="168" fontId="4" fillId="0" borderId="5" xfId="0" applyNumberFormat="1" applyFont="1" applyBorder="1" applyAlignment="1"/>
    <xf numFmtId="169" fontId="4" fillId="0" borderId="7" xfId="0" applyNumberFormat="1" applyFont="1" applyBorder="1" applyAlignment="1">
      <alignment horizontal="left"/>
    </xf>
    <xf numFmtId="169" fontId="4" fillId="0" borderId="5" xfId="0" applyNumberFormat="1" applyFont="1" applyBorder="1" applyAlignment="1">
      <alignment horizontal="left"/>
    </xf>
    <xf numFmtId="164" fontId="4" fillId="0" borderId="7" xfId="0" applyNumberFormat="1" applyFont="1" applyBorder="1" applyAlignment="1">
      <alignment horizontal="left"/>
    </xf>
    <xf numFmtId="166" fontId="6" fillId="0" borderId="13" xfId="0" applyNumberFormat="1" applyFont="1" applyBorder="1" applyAlignment="1"/>
    <xf numFmtId="166" fontId="6" fillId="0" borderId="14" xfId="0" applyNumberFormat="1" applyFont="1" applyBorder="1" applyAlignment="1"/>
    <xf numFmtId="166" fontId="6" fillId="0" borderId="12" xfId="0" applyNumberFormat="1" applyFont="1" applyBorder="1" applyAlignment="1"/>
    <xf numFmtId="166" fontId="6" fillId="0" borderId="15" xfId="0" applyNumberFormat="1" applyFont="1" applyBorder="1" applyAlignment="1"/>
    <xf numFmtId="164" fontId="4" fillId="0" borderId="9" xfId="0" applyNumberFormat="1" applyFont="1" applyBorder="1" applyAlignment="1">
      <alignment horizontal="left"/>
    </xf>
    <xf numFmtId="164" fontId="4" fillId="0" borderId="10" xfId="0" applyNumberFormat="1" applyFont="1" applyBorder="1" applyAlignment="1">
      <alignment horizontal="left"/>
    </xf>
    <xf numFmtId="164" fontId="4" fillId="0" borderId="11" xfId="0" applyNumberFormat="1" applyFont="1" applyBorder="1" applyAlignment="1">
      <alignment horizontal="left"/>
    </xf>
    <xf numFmtId="0" fontId="4" fillId="0" borderId="10" xfId="0" applyFont="1" applyBorder="1" applyAlignment="1">
      <alignment horizontal="left"/>
    </xf>
    <xf numFmtId="0" fontId="7" fillId="0" borderId="0" xfId="0" applyFont="1" applyAlignment="1">
      <alignment horizontal="left"/>
    </xf>
    <xf numFmtId="0" fontId="4" fillId="0" borderId="0" xfId="0" applyFont="1" applyAlignment="1">
      <alignment wrapText="1"/>
    </xf>
    <xf numFmtId="0" fontId="4" fillId="0" borderId="0" xfId="0" applyFont="1" applyAlignment="1">
      <alignment wrapText="1" indent="2"/>
    </xf>
    <xf numFmtId="165" fontId="4" fillId="0" borderId="0" xfId="0" applyNumberFormat="1" applyFont="1" applyAlignment="1"/>
    <xf numFmtId="166" fontId="4" fillId="0" borderId="10" xfId="0" applyNumberFormat="1" applyFont="1" applyBorder="1" applyAlignment="1"/>
    <xf numFmtId="165" fontId="4" fillId="0" borderId="13" xfId="0" applyNumberFormat="1" applyFont="1" applyBorder="1" applyAlignment="1"/>
    <xf numFmtId="165" fontId="6" fillId="0" borderId="13" xfId="0" applyNumberFormat="1" applyFont="1" applyBorder="1" applyAlignment="1"/>
    <xf numFmtId="170" fontId="6" fillId="0" borderId="0" xfId="0" applyNumberFormat="1" applyFont="1" applyAlignment="1"/>
    <xf numFmtId="171" fontId="6" fillId="0" borderId="0" xfId="0" applyNumberFormat="1" applyFont="1" applyAlignment="1"/>
    <xf numFmtId="164" fontId="6" fillId="0" borderId="0" xfId="0" applyNumberFormat="1" applyFont="1" applyAlignment="1"/>
    <xf numFmtId="0" fontId="2" fillId="0" borderId="0" xfId="0" applyFont="1" applyAlignment="1">
      <alignment wrapText="1"/>
    </xf>
    <xf numFmtId="0" fontId="5" fillId="0" borderId="1" xfId="0" applyFont="1" applyBorder="1" applyAlignment="1">
      <alignment horizontal="left"/>
    </xf>
    <xf numFmtId="0" fontId="5" fillId="0" borderId="0" xfId="0" applyFont="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wrapText="1" indent="5"/>
    </xf>
    <xf numFmtId="166" fontId="4" fillId="0" borderId="7" xfId="0" applyNumberFormat="1" applyFont="1" applyBorder="1" applyAlignment="1"/>
    <xf numFmtId="166" fontId="6" fillId="0" borderId="3" xfId="0" applyNumberFormat="1" applyFont="1" applyBorder="1" applyAlignment="1"/>
    <xf numFmtId="165" fontId="6" fillId="0" borderId="15" xfId="0" applyNumberFormat="1" applyFont="1" applyBorder="1" applyAlignment="1"/>
    <xf numFmtId="164" fontId="4" fillId="0" borderId="5" xfId="0" applyNumberFormat="1" applyFont="1" applyBorder="1" applyAlignment="1">
      <alignment horizontal="left"/>
    </xf>
    <xf numFmtId="165" fontId="6" fillId="0" borderId="5" xfId="0" applyNumberFormat="1" applyFont="1" applyBorder="1" applyAlignment="1"/>
    <xf numFmtId="166" fontId="4" fillId="0" borderId="9" xfId="0" applyNumberFormat="1" applyFont="1" applyBorder="1" applyAlignment="1"/>
    <xf numFmtId="165" fontId="6" fillId="0" borderId="12" xfId="0" applyNumberFormat="1" applyFont="1" applyBorder="1" applyAlignment="1"/>
    <xf numFmtId="165" fontId="4" fillId="0" borderId="12" xfId="0" applyNumberFormat="1" applyFont="1" applyBorder="1" applyAlignment="1"/>
    <xf numFmtId="169" fontId="4" fillId="0" borderId="0" xfId="0" applyNumberFormat="1" applyFont="1" applyAlignment="1">
      <alignment horizontal="left"/>
    </xf>
    <xf numFmtId="166" fontId="4" fillId="0" borderId="13" xfId="0" applyNumberFormat="1" applyFont="1" applyBorder="1" applyAlignment="1"/>
    <xf numFmtId="0" fontId="4" fillId="0" borderId="0" xfId="0" applyFont="1" applyAlignment="1"/>
    <xf numFmtId="0" fontId="5" fillId="0" borderId="1" xfId="0" applyFont="1" applyBorder="1" applyAlignment="1">
      <alignment horizontal="left" wrapText="1"/>
    </xf>
    <xf numFmtId="167" fontId="4" fillId="0" borderId="0" xfId="0" applyNumberFormat="1" applyFont="1" applyAlignment="1"/>
    <xf numFmtId="165" fontId="6" fillId="0" borderId="16" xfId="0" applyNumberFormat="1" applyFont="1" applyBorder="1" applyAlignment="1"/>
    <xf numFmtId="165" fontId="4" fillId="0" borderId="7" xfId="0" applyNumberFormat="1" applyFont="1" applyBorder="1" applyAlignment="1"/>
    <xf numFmtId="165" fontId="6" fillId="0" borderId="6" xfId="0" applyNumberFormat="1" applyFont="1" applyBorder="1" applyAlignment="1"/>
    <xf numFmtId="165" fontId="6" fillId="0" borderId="18" xfId="0" applyNumberFormat="1" applyFont="1" applyBorder="1" applyAlignment="1"/>
    <xf numFmtId="172" fontId="6" fillId="0" borderId="7" xfId="0" applyNumberFormat="1" applyFont="1" applyBorder="1" applyAlignment="1"/>
    <xf numFmtId="172" fontId="6" fillId="0" borderId="0" xfId="0" applyNumberFormat="1" applyFont="1" applyAlignment="1"/>
    <xf numFmtId="168" fontId="6" fillId="0" borderId="7" xfId="0" applyNumberFormat="1" applyFont="1" applyBorder="1" applyAlignment="1"/>
    <xf numFmtId="168" fontId="6" fillId="0" borderId="0" xfId="0" applyNumberFormat="1" applyFont="1" applyAlignment="1"/>
    <xf numFmtId="168" fontId="4" fillId="0" borderId="0" xfId="0" applyNumberFormat="1" applyFont="1" applyAlignment="1">
      <alignment horizontal="left"/>
    </xf>
    <xf numFmtId="173" fontId="4" fillId="0" borderId="0" xfId="0" applyNumberFormat="1" applyFont="1" applyAlignment="1">
      <alignment horizontal="left"/>
    </xf>
    <xf numFmtId="173" fontId="6" fillId="0" borderId="7" xfId="0" applyNumberFormat="1" applyFont="1" applyBorder="1" applyAlignment="1"/>
    <xf numFmtId="173" fontId="6" fillId="0" borderId="0" xfId="0" applyNumberFormat="1" applyFont="1" applyAlignment="1"/>
    <xf numFmtId="173" fontId="6" fillId="0" borderId="6" xfId="0" applyNumberFormat="1" applyFont="1" applyBorder="1" applyAlignment="1"/>
    <xf numFmtId="173" fontId="6" fillId="0" borderId="5" xfId="0" applyNumberFormat="1" applyFont="1" applyBorder="1" applyAlignment="1"/>
    <xf numFmtId="174" fontId="4" fillId="0" borderId="0" xfId="0" applyNumberFormat="1" applyFont="1" applyAlignment="1"/>
    <xf numFmtId="173" fontId="6" fillId="0" borderId="10" xfId="0" applyNumberFormat="1" applyFont="1" applyBorder="1" applyAlignment="1"/>
    <xf numFmtId="168" fontId="6" fillId="0" borderId="18" xfId="0" applyNumberFormat="1" applyFont="1" applyBorder="1" applyAlignment="1"/>
    <xf numFmtId="168" fontId="6" fillId="0" borderId="16" xfId="0" applyNumberFormat="1" applyFont="1" applyBorder="1" applyAlignment="1"/>
    <xf numFmtId="169" fontId="4" fillId="0" borderId="0" xfId="0" applyNumberFormat="1" applyFont="1" applyAlignment="1"/>
    <xf numFmtId="164" fontId="4" fillId="0" borderId="7" xfId="0" applyNumberFormat="1" applyFont="1" applyBorder="1" applyAlignment="1"/>
    <xf numFmtId="170" fontId="6" fillId="0" borderId="7" xfId="0" applyNumberFormat="1" applyFont="1" applyBorder="1" applyAlignment="1"/>
    <xf numFmtId="170" fontId="6" fillId="0" borderId="13" xfId="0" applyNumberFormat="1" applyFont="1" applyBorder="1" applyAlignment="1"/>
    <xf numFmtId="170" fontId="6" fillId="0" borderId="12" xfId="0" applyNumberFormat="1" applyFont="1" applyBorder="1" applyAlignment="1"/>
    <xf numFmtId="0" fontId="9" fillId="0" borderId="0" xfId="0" applyFont="1" applyAlignment="1">
      <alignment wrapText="1"/>
    </xf>
    <xf numFmtId="170" fontId="6" fillId="2" borderId="0" xfId="0" applyNumberFormat="1" applyFont="1" applyFill="1" applyAlignment="1"/>
    <xf numFmtId="164" fontId="4" fillId="2" borderId="0" xfId="0" applyNumberFormat="1" applyFont="1" applyFill="1" applyAlignment="1">
      <alignment horizontal="left"/>
    </xf>
    <xf numFmtId="0" fontId="4" fillId="2" borderId="0" xfId="0" applyFont="1" applyFill="1" applyAlignment="1">
      <alignment horizontal="left"/>
    </xf>
    <xf numFmtId="164" fontId="6" fillId="2" borderId="0" xfId="0" applyNumberFormat="1" applyFont="1" applyFill="1" applyAlignment="1"/>
    <xf numFmtId="0" fontId="0" fillId="0" borderId="0" xfId="0" applyFill="1" applyAlignment="1">
      <alignment wrapText="1"/>
    </xf>
    <xf numFmtId="0" fontId="4" fillId="0" borderId="0" xfId="0" applyFont="1" applyFill="1" applyAlignment="1">
      <alignment horizontal="left"/>
    </xf>
    <xf numFmtId="166" fontId="6" fillId="0" borderId="0" xfId="0" applyNumberFormat="1" applyFont="1" applyFill="1" applyAlignment="1"/>
    <xf numFmtId="166" fontId="6" fillId="0" borderId="10" xfId="0" applyNumberFormat="1" applyFont="1" applyFill="1" applyBorder="1" applyAlignment="1"/>
    <xf numFmtId="166" fontId="4" fillId="0" borderId="0" xfId="0" applyNumberFormat="1" applyFont="1" applyFill="1" applyAlignment="1"/>
    <xf numFmtId="166" fontId="4" fillId="0" borderId="0" xfId="0" applyNumberFormat="1" applyFont="1" applyFill="1" applyAlignment="1">
      <alignment horizontal="left"/>
    </xf>
    <xf numFmtId="0" fontId="8" fillId="0" borderId="5" xfId="0" applyFont="1" applyBorder="1" applyAlignment="1">
      <alignment horizontal="left" wrapText="1" indent="5"/>
    </xf>
    <xf numFmtId="0" fontId="4" fillId="0" borderId="0" xfId="0" applyFont="1" applyAlignment="1">
      <alignment horizontal="left" wrapText="1" indent="1"/>
    </xf>
    <xf numFmtId="0" fontId="4" fillId="0" borderId="5" xfId="0" applyFont="1" applyBorder="1" applyAlignment="1">
      <alignment horizontal="left" wrapText="1" indent="1"/>
    </xf>
    <xf numFmtId="0" fontId="4" fillId="0" borderId="0" xfId="0" applyFont="1" applyAlignment="1">
      <alignment horizontal="left" wrapText="1" indent="2"/>
    </xf>
    <xf numFmtId="0" fontId="4" fillId="0" borderId="0" xfId="0" applyFont="1" applyBorder="1" applyAlignment="1">
      <alignment horizontal="left"/>
    </xf>
    <xf numFmtId="0" fontId="0" fillId="0" borderId="0" xfId="0" applyBorder="1" applyAlignment="1">
      <alignment wrapText="1"/>
    </xf>
    <xf numFmtId="0" fontId="4" fillId="0" borderId="0" xfId="0" applyFont="1" applyAlignment="1">
      <alignment horizontal="left"/>
    </xf>
    <xf numFmtId="0" fontId="0" fillId="0" borderId="0" xfId="0" applyAlignment="1">
      <alignment wrapText="1"/>
    </xf>
    <xf numFmtId="166" fontId="6" fillId="0" borderId="0" xfId="0" applyNumberFormat="1" applyFont="1" applyBorder="1" applyAlignment="1"/>
    <xf numFmtId="0" fontId="7" fillId="0" borderId="0" xfId="0" applyFont="1" applyBorder="1" applyAlignment="1">
      <alignment horizontal="left"/>
    </xf>
    <xf numFmtId="164" fontId="5" fillId="0" borderId="0" xfId="0" applyNumberFormat="1" applyFont="1" applyBorder="1" applyAlignment="1">
      <alignment horizontal="center"/>
    </xf>
    <xf numFmtId="0" fontId="5" fillId="0" borderId="0" xfId="0" applyFont="1" applyBorder="1" applyAlignment="1">
      <alignment horizontal="center" wrapText="1"/>
    </xf>
    <xf numFmtId="164" fontId="4" fillId="0" borderId="0" xfId="0" applyNumberFormat="1" applyFont="1" applyBorder="1" applyAlignment="1">
      <alignment horizontal="left"/>
    </xf>
    <xf numFmtId="165" fontId="4" fillId="0" borderId="0" xfId="0" applyNumberFormat="1" applyFont="1" applyBorder="1" applyAlignment="1"/>
    <xf numFmtId="166" fontId="4" fillId="0" borderId="0" xfId="0" applyNumberFormat="1" applyFont="1" applyBorder="1" applyAlignment="1"/>
    <xf numFmtId="166" fontId="4" fillId="0" borderId="0" xfId="0" applyNumberFormat="1" applyFont="1" applyBorder="1" applyAlignment="1">
      <alignment horizontal="left"/>
    </xf>
    <xf numFmtId="165" fontId="4" fillId="0" borderId="0" xfId="0" applyNumberFormat="1" applyFont="1" applyBorder="1" applyAlignment="1">
      <alignment horizontal="left"/>
    </xf>
    <xf numFmtId="168" fontId="4" fillId="0" borderId="14" xfId="0" applyNumberFormat="1" applyFont="1" applyBorder="1" applyAlignment="1"/>
    <xf numFmtId="169" fontId="4" fillId="0" borderId="0" xfId="0" applyNumberFormat="1" applyFont="1" applyBorder="1" applyAlignment="1">
      <alignment horizontal="left"/>
    </xf>
    <xf numFmtId="0" fontId="0" fillId="0" borderId="0" xfId="0" applyFill="1" applyAlignment="1">
      <alignment horizontal="left"/>
    </xf>
    <xf numFmtId="0" fontId="0" fillId="0" borderId="0" xfId="0" applyFont="1" applyFill="1" applyBorder="1" applyAlignment="1">
      <alignment wrapText="1"/>
    </xf>
    <xf numFmtId="0" fontId="0" fillId="0" borderId="0" xfId="0" applyAlignment="1">
      <alignment horizontal="left"/>
    </xf>
    <xf numFmtId="0" fontId="4" fillId="0" borderId="0" xfId="0" applyFont="1" applyAlignment="1">
      <alignment horizontal="left"/>
    </xf>
    <xf numFmtId="0" fontId="0" fillId="0" borderId="0" xfId="0" applyAlignment="1">
      <alignment wrapText="1"/>
    </xf>
    <xf numFmtId="0" fontId="4" fillId="0" borderId="0" xfId="0" applyFont="1" applyAlignment="1">
      <alignment horizontal="left"/>
    </xf>
    <xf numFmtId="0" fontId="0" fillId="0" borderId="0" xfId="0" applyAlignment="1">
      <alignment wrapText="1"/>
    </xf>
    <xf numFmtId="0" fontId="0" fillId="0" borderId="0" xfId="0" applyAlignment="1">
      <alignment horizontal="left"/>
    </xf>
    <xf numFmtId="165" fontId="4" fillId="0" borderId="0" xfId="0" applyNumberFormat="1" applyFont="1" applyFill="1" applyAlignment="1"/>
    <xf numFmtId="165" fontId="4" fillId="0" borderId="5" xfId="0" applyNumberFormat="1" applyFont="1" applyFill="1" applyBorder="1" applyAlignment="1"/>
    <xf numFmtId="166" fontId="4" fillId="0" borderId="10" xfId="0" applyNumberFormat="1" applyFont="1" applyFill="1" applyBorder="1" applyAlignment="1"/>
    <xf numFmtId="166" fontId="4" fillId="0" borderId="8" xfId="0" applyNumberFormat="1" applyFont="1" applyFill="1" applyBorder="1" applyAlignment="1"/>
    <xf numFmtId="166" fontId="4" fillId="0" borderId="5" xfId="0" applyNumberFormat="1" applyFont="1" applyFill="1" applyBorder="1" applyAlignment="1"/>
    <xf numFmtId="166" fontId="4" fillId="0" borderId="5" xfId="0" applyNumberFormat="1" applyFont="1" applyFill="1" applyBorder="1" applyAlignment="1">
      <alignment horizontal="left"/>
    </xf>
    <xf numFmtId="165" fontId="4" fillId="0" borderId="13" xfId="0" applyNumberFormat="1" applyFont="1" applyFill="1" applyBorder="1" applyAlignment="1"/>
    <xf numFmtId="165" fontId="4" fillId="0" borderId="15" xfId="0" applyNumberFormat="1" applyFont="1" applyFill="1" applyBorder="1" applyAlignment="1"/>
    <xf numFmtId="168" fontId="4" fillId="0" borderId="13" xfId="0" applyNumberFormat="1" applyFont="1" applyBorder="1" applyAlignment="1"/>
    <xf numFmtId="166" fontId="4" fillId="0" borderId="11" xfId="0" applyNumberFormat="1" applyFont="1" applyBorder="1" applyAlignment="1">
      <alignment horizontal="right"/>
    </xf>
    <xf numFmtId="166" fontId="4" fillId="0" borderId="6" xfId="0" applyNumberFormat="1" applyFont="1" applyBorder="1" applyAlignment="1">
      <alignment horizontal="right"/>
    </xf>
    <xf numFmtId="44" fontId="4" fillId="0" borderId="5" xfId="1" applyFont="1" applyBorder="1" applyAlignment="1">
      <alignment horizontal="left"/>
    </xf>
    <xf numFmtId="165" fontId="6" fillId="0" borderId="9" xfId="0" applyNumberFormat="1" applyFont="1" applyBorder="1" applyAlignment="1"/>
    <xf numFmtId="165" fontId="6" fillId="0" borderId="10" xfId="0" applyNumberFormat="1" applyFont="1" applyBorder="1" applyAlignment="1"/>
    <xf numFmtId="165" fontId="6" fillId="0" borderId="11" xfId="0" applyNumberFormat="1" applyFont="1" applyBorder="1" applyAlignment="1"/>
    <xf numFmtId="175" fontId="4" fillId="0" borderId="0" xfId="0" applyNumberFormat="1" applyFont="1" applyAlignment="1"/>
    <xf numFmtId="165" fontId="4" fillId="0" borderId="16" xfId="0" applyNumberFormat="1" applyFont="1" applyBorder="1" applyAlignment="1"/>
    <xf numFmtId="166" fontId="4" fillId="0" borderId="17" xfId="0" applyNumberFormat="1" applyFont="1" applyBorder="1" applyAlignment="1"/>
    <xf numFmtId="175" fontId="4" fillId="0" borderId="0" xfId="0" applyNumberFormat="1" applyFont="1" applyFill="1" applyAlignment="1"/>
    <xf numFmtId="166" fontId="4" fillId="0" borderId="2" xfId="0" applyNumberFormat="1" applyFont="1" applyBorder="1" applyAlignment="1"/>
    <xf numFmtId="166" fontId="4" fillId="0" borderId="3" xfId="0" applyNumberFormat="1" applyFont="1" applyBorder="1" applyAlignment="1"/>
    <xf numFmtId="166" fontId="4" fillId="0" borderId="3" xfId="0" applyNumberFormat="1" applyFont="1" applyFill="1" applyBorder="1" applyAlignment="1"/>
    <xf numFmtId="166" fontId="4" fillId="0" borderId="1" xfId="0" applyNumberFormat="1" applyFont="1" applyFill="1" applyBorder="1" applyAlignment="1"/>
    <xf numFmtId="166" fontId="4" fillId="0" borderId="10" xfId="0" applyNumberFormat="1" applyFont="1" applyFill="1" applyBorder="1" applyAlignment="1">
      <alignment horizontal="left"/>
    </xf>
    <xf numFmtId="166" fontId="4" fillId="0" borderId="8" xfId="0" applyNumberFormat="1" applyFont="1" applyFill="1" applyBorder="1" applyAlignment="1">
      <alignment horizontal="left"/>
    </xf>
    <xf numFmtId="165" fontId="4" fillId="0" borderId="14" xfId="0" applyNumberFormat="1" applyFont="1" applyFill="1" applyBorder="1" applyAlignment="1"/>
    <xf numFmtId="165" fontId="4" fillId="0" borderId="16" xfId="0" applyNumberFormat="1" applyFont="1" applyFill="1" applyBorder="1" applyAlignment="1"/>
    <xf numFmtId="165" fontId="4" fillId="0" borderId="20" xfId="0" applyNumberFormat="1" applyFont="1" applyBorder="1" applyAlignment="1"/>
    <xf numFmtId="175" fontId="4" fillId="0" borderId="5" xfId="0" applyNumberFormat="1" applyFont="1" applyBorder="1" applyAlignment="1"/>
    <xf numFmtId="165" fontId="4" fillId="0" borderId="20" xfId="0" applyNumberFormat="1" applyFont="1" applyFill="1" applyBorder="1" applyAlignment="1"/>
    <xf numFmtId="172" fontId="4" fillId="0" borderId="0" xfId="0" applyNumberFormat="1" applyFont="1" applyFill="1" applyAlignment="1"/>
    <xf numFmtId="172" fontId="4" fillId="0" borderId="5" xfId="0" applyNumberFormat="1" applyFont="1" applyFill="1" applyBorder="1" applyAlignment="1"/>
    <xf numFmtId="164" fontId="4" fillId="0" borderId="0" xfId="0" applyNumberFormat="1" applyFont="1" applyFill="1" applyAlignment="1"/>
    <xf numFmtId="176" fontId="4" fillId="0" borderId="5" xfId="0" applyNumberFormat="1" applyFont="1" applyBorder="1" applyAlignment="1">
      <alignment horizontal="left"/>
    </xf>
    <xf numFmtId="168" fontId="4" fillId="0" borderId="0" xfId="0" applyNumberFormat="1" applyFont="1" applyFill="1" applyAlignment="1"/>
    <xf numFmtId="44" fontId="4" fillId="0" borderId="5" xfId="1" applyFont="1" applyFill="1" applyBorder="1" applyAlignment="1"/>
    <xf numFmtId="173" fontId="4" fillId="0" borderId="0" xfId="0" applyNumberFormat="1" applyFont="1" applyFill="1" applyAlignment="1"/>
    <xf numFmtId="177" fontId="4" fillId="0" borderId="5" xfId="0" applyNumberFormat="1" applyFont="1" applyFill="1" applyBorder="1" applyAlignment="1"/>
    <xf numFmtId="173" fontId="4" fillId="0" borderId="0" xfId="0" applyNumberFormat="1" applyFont="1" applyFill="1" applyAlignment="1">
      <alignment horizontal="right"/>
    </xf>
    <xf numFmtId="177" fontId="4" fillId="0" borderId="5" xfId="0" applyNumberFormat="1" applyFont="1" applyFill="1" applyBorder="1" applyAlignment="1">
      <alignment horizontal="right" indent="1"/>
    </xf>
    <xf numFmtId="173" fontId="4" fillId="0" borderId="10" xfId="0" applyNumberFormat="1" applyFont="1" applyFill="1" applyBorder="1" applyAlignment="1"/>
    <xf numFmtId="168" fontId="4" fillId="0" borderId="16" xfId="0" applyNumberFormat="1" applyFont="1" applyFill="1" applyBorder="1" applyAlignment="1"/>
    <xf numFmtId="44" fontId="4" fillId="0" borderId="20" xfId="1" applyFont="1" applyBorder="1" applyAlignment="1"/>
    <xf numFmtId="176" fontId="4" fillId="0" borderId="5" xfId="0" applyNumberFormat="1" applyFont="1" applyBorder="1" applyAlignment="1"/>
    <xf numFmtId="170" fontId="4" fillId="0" borderId="6" xfId="0" applyNumberFormat="1" applyFont="1" applyFill="1" applyBorder="1" applyAlignment="1"/>
    <xf numFmtId="170" fontId="4" fillId="0" borderId="5" xfId="0" applyNumberFormat="1" applyFont="1" applyFill="1" applyBorder="1" applyAlignment="1"/>
    <xf numFmtId="0" fontId="4" fillId="0" borderId="5" xfId="0" applyFont="1" applyFill="1" applyBorder="1" applyAlignment="1">
      <alignment wrapText="1" indent="1"/>
    </xf>
    <xf numFmtId="0" fontId="4" fillId="0" borderId="0" xfId="0" applyFont="1" applyFill="1" applyAlignment="1">
      <alignment wrapText="1"/>
    </xf>
    <xf numFmtId="0" fontId="4" fillId="0" borderId="0" xfId="0" applyFont="1" applyFill="1" applyAlignment="1">
      <alignment wrapText="1" indent="2"/>
    </xf>
    <xf numFmtId="166" fontId="6" fillId="0" borderId="9" xfId="0" applyNumberFormat="1" applyFont="1" applyFill="1" applyBorder="1" applyAlignment="1"/>
    <xf numFmtId="166" fontId="4" fillId="0" borderId="11" xfId="0" applyNumberFormat="1" applyFont="1" applyFill="1" applyBorder="1" applyAlignment="1">
      <alignment horizontal="right"/>
    </xf>
    <xf numFmtId="166" fontId="6" fillId="0" borderId="11" xfId="0" applyNumberFormat="1" applyFont="1" applyFill="1" applyBorder="1" applyAlignment="1"/>
    <xf numFmtId="166" fontId="6" fillId="0" borderId="7" xfId="0" applyNumberFormat="1" applyFont="1" applyFill="1" applyBorder="1" applyAlignment="1"/>
    <xf numFmtId="166" fontId="4" fillId="0" borderId="6" xfId="0" applyNumberFormat="1" applyFont="1" applyFill="1" applyBorder="1" applyAlignment="1">
      <alignment horizontal="right"/>
    </xf>
    <xf numFmtId="166" fontId="6" fillId="0" borderId="5" xfId="0" applyNumberFormat="1" applyFont="1" applyFill="1" applyBorder="1" applyAlignment="1"/>
    <xf numFmtId="167" fontId="4" fillId="0" borderId="0" xfId="0" applyNumberFormat="1" applyFont="1" applyFill="1" applyAlignment="1"/>
    <xf numFmtId="165" fontId="6" fillId="0" borderId="7" xfId="1" applyNumberFormat="1" applyFont="1" applyBorder="1" applyAlignment="1"/>
    <xf numFmtId="165" fontId="6" fillId="0" borderId="0" xfId="1" applyNumberFormat="1" applyFont="1" applyAlignment="1"/>
    <xf numFmtId="165" fontId="4" fillId="0" borderId="6" xfId="1" applyNumberFormat="1" applyFont="1" applyBorder="1" applyAlignment="1">
      <alignment horizontal="right"/>
    </xf>
    <xf numFmtId="165" fontId="6" fillId="0" borderId="6" xfId="1" applyNumberFormat="1" applyFont="1" applyBorder="1" applyAlignment="1"/>
    <xf numFmtId="165" fontId="4" fillId="0" borderId="11" xfId="0" applyNumberFormat="1" applyFont="1" applyBorder="1" applyAlignment="1">
      <alignment horizontal="right"/>
    </xf>
    <xf numFmtId="165" fontId="4" fillId="0" borderId="6" xfId="0" applyNumberFormat="1" applyFont="1" applyBorder="1" applyAlignment="1">
      <alignment horizontal="right"/>
    </xf>
    <xf numFmtId="165" fontId="6" fillId="0" borderId="7" xfId="1" applyNumberFormat="1" applyFont="1" applyFill="1" applyBorder="1" applyAlignment="1"/>
    <xf numFmtId="165" fontId="6" fillId="0" borderId="0" xfId="1" applyNumberFormat="1" applyFont="1" applyFill="1" applyAlignment="1"/>
    <xf numFmtId="165" fontId="4" fillId="0" borderId="6" xfId="1" applyNumberFormat="1" applyFont="1" applyFill="1" applyBorder="1" applyAlignment="1">
      <alignment horizontal="right"/>
    </xf>
    <xf numFmtId="165" fontId="6" fillId="0" borderId="5" xfId="1" applyNumberFormat="1" applyFont="1" applyFill="1" applyBorder="1" applyAlignment="1"/>
    <xf numFmtId="165" fontId="6" fillId="0" borderId="1" xfId="0" applyNumberFormat="1" applyFont="1" applyBorder="1" applyAlignment="1"/>
    <xf numFmtId="165" fontId="0" fillId="0" borderId="0" xfId="0" applyNumberFormat="1" applyAlignment="1">
      <alignment wrapText="1"/>
    </xf>
    <xf numFmtId="165" fontId="6" fillId="0" borderId="8" xfId="0" applyNumberFormat="1" applyFont="1" applyBorder="1" applyAlignment="1"/>
    <xf numFmtId="165" fontId="0" fillId="0" borderId="21" xfId="0" applyNumberFormat="1" applyFill="1" applyBorder="1" applyAlignment="1">
      <alignment wrapText="1"/>
    </xf>
    <xf numFmtId="178" fontId="4" fillId="0" borderId="0" xfId="0" applyNumberFormat="1" applyFont="1" applyFill="1" applyAlignment="1"/>
    <xf numFmtId="44" fontId="6" fillId="0" borderId="12" xfId="0" applyNumberFormat="1" applyFont="1" applyBorder="1" applyAlignment="1"/>
    <xf numFmtId="44" fontId="6" fillId="0" borderId="13" xfId="0" applyNumberFormat="1" applyFont="1" applyBorder="1" applyAlignment="1"/>
    <xf numFmtId="44" fontId="4" fillId="0" borderId="13" xfId="0" applyNumberFormat="1" applyFont="1" applyFill="1" applyBorder="1" applyAlignment="1"/>
    <xf numFmtId="44" fontId="6" fillId="0" borderId="15" xfId="0" applyNumberFormat="1" applyFont="1" applyBorder="1" applyAlignment="1"/>
    <xf numFmtId="44" fontId="4" fillId="0" borderId="7" xfId="0" applyNumberFormat="1" applyFont="1" applyBorder="1" applyAlignment="1">
      <alignment horizontal="left"/>
    </xf>
    <xf numFmtId="44" fontId="0" fillId="0" borderId="0" xfId="0" applyNumberFormat="1" applyAlignment="1">
      <alignment wrapText="1"/>
    </xf>
    <xf numFmtId="44" fontId="0" fillId="0" borderId="21" xfId="0" applyNumberFormat="1" applyFill="1" applyBorder="1" applyAlignment="1">
      <alignment wrapText="1"/>
    </xf>
    <xf numFmtId="44" fontId="4" fillId="0" borderId="6" xfId="0" applyNumberFormat="1" applyFont="1" applyBorder="1" applyAlignment="1">
      <alignment horizontal="left"/>
    </xf>
    <xf numFmtId="166" fontId="4" fillId="0" borderId="14" xfId="0" applyNumberFormat="1" applyFont="1" applyBorder="1" applyAlignment="1">
      <alignment horizontal="right"/>
    </xf>
    <xf numFmtId="166" fontId="0" fillId="0" borderId="0" xfId="0" applyNumberFormat="1" applyAlignment="1">
      <alignment wrapText="1"/>
    </xf>
    <xf numFmtId="166" fontId="4" fillId="0" borderId="17" xfId="2" applyNumberFormat="1" applyFont="1" applyBorder="1" applyAlignment="1"/>
    <xf numFmtId="166" fontId="4" fillId="0" borderId="9" xfId="2" applyNumberFormat="1" applyFont="1" applyBorder="1" applyAlignment="1">
      <alignment horizontal="left"/>
    </xf>
    <xf numFmtId="166" fontId="4" fillId="0" borderId="2" xfId="2" applyNumberFormat="1" applyFont="1" applyBorder="1" applyAlignment="1"/>
    <xf numFmtId="165" fontId="4" fillId="0" borderId="7" xfId="2" applyNumberFormat="1" applyFont="1" applyBorder="1" applyAlignment="1">
      <alignment horizontal="left"/>
    </xf>
    <xf numFmtId="168" fontId="4" fillId="0" borderId="12" xfId="2" applyNumberFormat="1" applyFont="1" applyBorder="1" applyAlignment="1"/>
    <xf numFmtId="169" fontId="4" fillId="0" borderId="7" xfId="2" applyNumberFormat="1" applyFont="1" applyBorder="1" applyAlignment="1">
      <alignment horizontal="left"/>
    </xf>
    <xf numFmtId="166" fontId="4" fillId="0" borderId="12" xfId="2" applyNumberFormat="1" applyFont="1" applyBorder="1" applyAlignment="1"/>
    <xf numFmtId="165" fontId="4" fillId="0" borderId="5" xfId="2" applyNumberFormat="1" applyFont="1" applyBorder="1" applyAlignment="1"/>
    <xf numFmtId="166" fontId="4" fillId="0" borderId="5" xfId="2" applyNumberFormat="1" applyFont="1" applyBorder="1" applyAlignment="1"/>
    <xf numFmtId="166" fontId="4" fillId="0" borderId="8" xfId="2" applyNumberFormat="1" applyFont="1" applyBorder="1" applyAlignment="1"/>
    <xf numFmtId="165" fontId="4" fillId="0" borderId="20" xfId="2" applyNumberFormat="1" applyFont="1" applyBorder="1" applyAlignment="1"/>
    <xf numFmtId="166" fontId="4" fillId="0" borderId="21" xfId="2" applyNumberFormat="1" applyFont="1" applyBorder="1" applyAlignment="1">
      <alignment horizontal="left"/>
    </xf>
    <xf numFmtId="165" fontId="4" fillId="0" borderId="7" xfId="2" applyNumberFormat="1" applyFont="1" applyBorder="1" applyAlignment="1"/>
    <xf numFmtId="165" fontId="4" fillId="0" borderId="0" xfId="2" applyNumberFormat="1" applyFont="1" applyAlignment="1"/>
    <xf numFmtId="165" fontId="4" fillId="0" borderId="6" xfId="2" applyNumberFormat="1" applyFont="1" applyBorder="1" applyAlignment="1"/>
    <xf numFmtId="166" fontId="4" fillId="0" borderId="6" xfId="2" applyNumberFormat="1" applyFont="1" applyBorder="1" applyAlignment="1">
      <alignment horizontal="left"/>
    </xf>
    <xf numFmtId="166" fontId="4" fillId="0" borderId="0" xfId="2" applyNumberFormat="1" applyFont="1" applyAlignment="1">
      <alignment horizontal="left"/>
    </xf>
    <xf numFmtId="166" fontId="4" fillId="0" borderId="9" xfId="2" applyNumberFormat="1" applyFont="1" applyBorder="1" applyAlignment="1"/>
    <xf numFmtId="166" fontId="4" fillId="0" borderId="10" xfId="2" applyNumberFormat="1" applyFont="1" applyBorder="1" applyAlignment="1"/>
    <xf numFmtId="166" fontId="4" fillId="0" borderId="11" xfId="2" applyNumberFormat="1" applyFont="1" applyBorder="1" applyAlignment="1"/>
    <xf numFmtId="166" fontId="4" fillId="0" borderId="6" xfId="2" applyNumberFormat="1" applyFont="1" applyBorder="1" applyAlignment="1"/>
    <xf numFmtId="166" fontId="4" fillId="0" borderId="7" xfId="2" applyNumberFormat="1" applyFont="1" applyBorder="1" applyAlignment="1"/>
    <xf numFmtId="166" fontId="4" fillId="0" borderId="0" xfId="2" applyNumberFormat="1" applyFont="1" applyAlignment="1"/>
    <xf numFmtId="166" fontId="4" fillId="0" borderId="7" xfId="2" applyNumberFormat="1" applyFont="1" applyBorder="1" applyAlignment="1">
      <alignment horizontal="left"/>
    </xf>
    <xf numFmtId="165" fontId="4" fillId="0" borderId="12" xfId="2" applyNumberFormat="1" applyFont="1" applyBorder="1" applyAlignment="1"/>
    <xf numFmtId="165" fontId="4" fillId="0" borderId="14" xfId="2" applyNumberFormat="1" applyFont="1" applyBorder="1" applyAlignment="1"/>
    <xf numFmtId="164" fontId="4" fillId="0" borderId="7" xfId="2" applyNumberFormat="1" applyFont="1" applyBorder="1" applyAlignment="1">
      <alignment horizontal="left"/>
    </xf>
    <xf numFmtId="165" fontId="4" fillId="0" borderId="16" xfId="2" applyNumberFormat="1" applyFont="1" applyBorder="1" applyAlignment="1"/>
    <xf numFmtId="165" fontId="4" fillId="0" borderId="18" xfId="2" applyNumberFormat="1" applyFont="1" applyBorder="1" applyAlignment="1"/>
    <xf numFmtId="165" fontId="4" fillId="0" borderId="19" xfId="2" applyNumberFormat="1" applyFont="1" applyBorder="1" applyAlignment="1"/>
    <xf numFmtId="168" fontId="4" fillId="0" borderId="7" xfId="2" applyNumberFormat="1" applyFont="1" applyBorder="1" applyAlignment="1"/>
    <xf numFmtId="173" fontId="4" fillId="0" borderId="7" xfId="2" applyNumberFormat="1" applyFont="1" applyBorder="1" applyAlignment="1"/>
    <xf numFmtId="168" fontId="4" fillId="0" borderId="18" xfId="2" applyNumberFormat="1" applyFont="1" applyBorder="1" applyAlignment="1"/>
    <xf numFmtId="164" fontId="4" fillId="0" borderId="7" xfId="2" applyNumberFormat="1" applyFont="1" applyBorder="1" applyAlignment="1"/>
    <xf numFmtId="165" fontId="6" fillId="0" borderId="6" xfId="0" applyNumberFormat="1" applyFont="1" applyFill="1" applyBorder="1" applyAlignment="1"/>
    <xf numFmtId="166" fontId="4" fillId="0" borderId="7" xfId="2" applyNumberFormat="1" applyFont="1" applyBorder="1" applyAlignment="1">
      <alignment horizontal="right"/>
    </xf>
    <xf numFmtId="166" fontId="4" fillId="0" borderId="0" xfId="2" applyNumberFormat="1" applyFont="1" applyAlignment="1">
      <alignment horizontal="right"/>
    </xf>
    <xf numFmtId="166" fontId="4" fillId="0" borderId="9" xfId="2" applyNumberFormat="1" applyFont="1" applyBorder="1" applyAlignment="1">
      <alignment horizontal="right"/>
    </xf>
    <xf numFmtId="166" fontId="4" fillId="0" borderId="10" xfId="2" applyNumberFormat="1" applyFont="1" applyBorder="1" applyAlignment="1">
      <alignment horizontal="right"/>
    </xf>
    <xf numFmtId="179" fontId="6" fillId="0" borderId="7" xfId="1" applyNumberFormat="1" applyFont="1" applyFill="1" applyBorder="1" applyAlignment="1"/>
    <xf numFmtId="179" fontId="6" fillId="0" borderId="0" xfId="1" applyNumberFormat="1" applyFont="1" applyFill="1" applyBorder="1" applyAlignment="1"/>
    <xf numFmtId="179" fontId="6" fillId="0" borderId="3" xfId="1" applyNumberFormat="1" applyFont="1" applyFill="1" applyBorder="1" applyAlignment="1"/>
    <xf numFmtId="179" fontId="6" fillId="0" borderId="2" xfId="1" applyNumberFormat="1" applyFont="1" applyFill="1" applyBorder="1" applyAlignment="1"/>
    <xf numFmtId="179" fontId="6" fillId="0" borderId="4" xfId="1" applyNumberFormat="1" applyFont="1" applyFill="1" applyBorder="1" applyAlignment="1"/>
    <xf numFmtId="179" fontId="6" fillId="0" borderId="1" xfId="1" applyNumberFormat="1" applyFont="1" applyFill="1" applyBorder="1" applyAlignment="1"/>
    <xf numFmtId="179" fontId="6" fillId="0" borderId="6" xfId="1" applyNumberFormat="1" applyFont="1" applyFill="1" applyBorder="1" applyAlignment="1"/>
    <xf numFmtId="179" fontId="6" fillId="0" borderId="5" xfId="1" applyNumberFormat="1" applyFont="1" applyFill="1" applyBorder="1" applyAlignment="1"/>
    <xf numFmtId="0" fontId="4" fillId="0" borderId="8" xfId="0" applyFont="1" applyBorder="1" applyAlignment="1">
      <alignment wrapText="1"/>
    </xf>
    <xf numFmtId="0" fontId="4" fillId="0" borderId="0" xfId="0" applyFont="1" applyAlignment="1">
      <alignment horizontal="left"/>
    </xf>
    <xf numFmtId="165" fontId="11" fillId="0" borderId="0" xfId="0" applyNumberFormat="1" applyFont="1" applyAlignment="1"/>
    <xf numFmtId="166" fontId="11" fillId="0" borderId="0" xfId="0" applyNumberFormat="1" applyFont="1" applyAlignment="1"/>
    <xf numFmtId="166" fontId="11" fillId="0" borderId="10" xfId="0" applyNumberFormat="1" applyFont="1" applyBorder="1" applyAlignment="1"/>
    <xf numFmtId="166" fontId="11" fillId="0" borderId="0" xfId="0" applyNumberFormat="1" applyFont="1" applyAlignment="1">
      <alignment horizontal="left"/>
    </xf>
    <xf numFmtId="165" fontId="11" fillId="0" borderId="16" xfId="0" applyNumberFormat="1" applyFont="1" applyBorder="1" applyAlignment="1"/>
    <xf numFmtId="166" fontId="11" fillId="0" borderId="17" xfId="0" applyNumberFormat="1" applyFont="1" applyBorder="1" applyAlignment="1"/>
    <xf numFmtId="166" fontId="11" fillId="0" borderId="3" xfId="0" applyNumberFormat="1" applyFont="1" applyBorder="1" applyAlignment="1"/>
    <xf numFmtId="166" fontId="11" fillId="0" borderId="10" xfId="0" applyNumberFormat="1" applyFont="1" applyBorder="1" applyAlignment="1">
      <alignment horizontal="left"/>
    </xf>
    <xf numFmtId="165" fontId="11" fillId="0" borderId="13" xfId="0" applyNumberFormat="1" applyFont="1" applyBorder="1" applyAlignment="1"/>
    <xf numFmtId="165" fontId="11" fillId="0" borderId="0" xfId="0" applyNumberFormat="1" applyFont="1" applyAlignment="1">
      <alignment horizontal="left"/>
    </xf>
    <xf numFmtId="168" fontId="11" fillId="0" borderId="13" xfId="0" applyNumberFormat="1" applyFont="1" applyBorder="1" applyAlignment="1"/>
    <xf numFmtId="169" fontId="11" fillId="0" borderId="0" xfId="0" applyNumberFormat="1" applyFont="1" applyAlignment="1">
      <alignment horizontal="left"/>
    </xf>
    <xf numFmtId="166" fontId="11" fillId="0" borderId="13" xfId="0" applyNumberFormat="1" applyFont="1" applyBorder="1" applyAlignment="1"/>
    <xf numFmtId="168" fontId="4" fillId="0" borderId="0" xfId="0" applyNumberFormat="1" applyFont="1" applyAlignment="1"/>
    <xf numFmtId="173" fontId="4" fillId="0" borderId="0" xfId="0" applyNumberFormat="1" applyFont="1" applyAlignment="1"/>
    <xf numFmtId="173" fontId="4" fillId="0" borderId="10" xfId="0" applyNumberFormat="1" applyFont="1" applyBorder="1" applyAlignment="1"/>
    <xf numFmtId="168" fontId="4" fillId="0" borderId="16" xfId="0" applyNumberFormat="1" applyFont="1" applyBorder="1" applyAlignment="1"/>
    <xf numFmtId="165" fontId="4" fillId="0" borderId="0" xfId="2" applyNumberFormat="1" applyFont="1" applyBorder="1" applyAlignment="1"/>
    <xf numFmtId="8" fontId="0" fillId="0" borderId="0" xfId="0" applyNumberFormat="1" applyAlignment="1">
      <alignment wrapText="1"/>
    </xf>
    <xf numFmtId="165" fontId="12" fillId="0" borderId="0" xfId="0" applyNumberFormat="1" applyFont="1" applyAlignment="1"/>
    <xf numFmtId="165" fontId="12" fillId="0" borderId="5" xfId="0" applyNumberFormat="1" applyFont="1" applyBorder="1" applyAlignment="1"/>
    <xf numFmtId="165" fontId="12" fillId="0" borderId="6" xfId="0" applyNumberFormat="1" applyFont="1" applyBorder="1" applyAlignment="1"/>
    <xf numFmtId="166" fontId="12" fillId="0" borderId="10" xfId="0" applyNumberFormat="1" applyFont="1" applyBorder="1" applyAlignment="1"/>
    <xf numFmtId="166" fontId="12" fillId="0" borderId="11" xfId="0" applyNumberFormat="1" applyFont="1" applyBorder="1" applyAlignment="1">
      <alignment horizontal="left"/>
    </xf>
    <xf numFmtId="166" fontId="12" fillId="0" borderId="11" xfId="0" applyNumberFormat="1" applyFont="1" applyBorder="1" applyAlignment="1"/>
    <xf numFmtId="166" fontId="12" fillId="0" borderId="0" xfId="0" applyNumberFormat="1" applyFont="1" applyAlignment="1"/>
    <xf numFmtId="166" fontId="12" fillId="0" borderId="6" xfId="0" applyNumberFormat="1" applyFont="1" applyBorder="1" applyAlignment="1"/>
    <xf numFmtId="166" fontId="12" fillId="0" borderId="0" xfId="0" applyNumberFormat="1" applyFont="1" applyAlignment="1">
      <alignment horizontal="left"/>
    </xf>
    <xf numFmtId="166" fontId="12" fillId="0" borderId="6" xfId="0" applyNumberFormat="1" applyFont="1" applyBorder="1" applyAlignment="1">
      <alignment horizontal="left"/>
    </xf>
    <xf numFmtId="166" fontId="12" fillId="0" borderId="5" xfId="0" applyNumberFormat="1" applyFont="1" applyBorder="1" applyAlignment="1"/>
    <xf numFmtId="166" fontId="12" fillId="0" borderId="8" xfId="0" applyNumberFormat="1" applyFont="1" applyBorder="1" applyAlignment="1"/>
    <xf numFmtId="166" fontId="12" fillId="0" borderId="1" xfId="0" applyNumberFormat="1" applyFont="1" applyBorder="1" applyAlignment="1"/>
    <xf numFmtId="165" fontId="12" fillId="0" borderId="13" xfId="0" applyNumberFormat="1" applyFont="1" applyBorder="1" applyAlignment="1"/>
    <xf numFmtId="165" fontId="12" fillId="0" borderId="14" xfId="0" applyNumberFormat="1" applyFont="1" applyBorder="1" applyAlignment="1"/>
    <xf numFmtId="164" fontId="12" fillId="0" borderId="6" xfId="0" applyNumberFormat="1" applyFont="1" applyBorder="1" applyAlignment="1">
      <alignment horizontal="left"/>
    </xf>
    <xf numFmtId="166" fontId="12" fillId="0" borderId="13" xfId="0" applyNumberFormat="1" applyFont="1" applyBorder="1" applyAlignment="1"/>
    <xf numFmtId="165" fontId="12" fillId="0" borderId="16" xfId="0" applyNumberFormat="1" applyFont="1" applyBorder="1" applyAlignment="1"/>
    <xf numFmtId="166" fontId="12" fillId="0" borderId="17" xfId="0" applyNumberFormat="1" applyFont="1" applyBorder="1" applyAlignment="1"/>
    <xf numFmtId="166" fontId="12" fillId="0" borderId="5" xfId="0" applyNumberFormat="1" applyFont="1" applyBorder="1" applyAlignment="1">
      <alignment horizontal="left"/>
    </xf>
    <xf numFmtId="166" fontId="12" fillId="0" borderId="3" xfId="0" applyNumberFormat="1" applyFont="1" applyBorder="1" applyAlignment="1"/>
    <xf numFmtId="166" fontId="12" fillId="0" borderId="4" xfId="0" applyNumberFormat="1" applyFont="1" applyBorder="1" applyAlignment="1"/>
    <xf numFmtId="166" fontId="12" fillId="0" borderId="10" xfId="0" applyNumberFormat="1" applyFont="1" applyBorder="1" applyAlignment="1">
      <alignment horizontal="left"/>
    </xf>
    <xf numFmtId="166" fontId="12" fillId="0" borderId="8" xfId="0" applyNumberFormat="1" applyFont="1" applyBorder="1" applyAlignment="1">
      <alignment horizontal="left"/>
    </xf>
    <xf numFmtId="165" fontId="12" fillId="0" borderId="15" xfId="0" applyNumberFormat="1" applyFont="1" applyBorder="1" applyAlignment="1"/>
    <xf numFmtId="165" fontId="12" fillId="0" borderId="0" xfId="0" applyNumberFormat="1" applyFont="1" applyAlignment="1">
      <alignment horizontal="left"/>
    </xf>
    <xf numFmtId="168" fontId="12" fillId="0" borderId="14" xfId="0" applyNumberFormat="1" applyFont="1" applyBorder="1" applyAlignment="1"/>
    <xf numFmtId="169" fontId="12" fillId="0" borderId="0" xfId="0" applyNumberFormat="1" applyFont="1" applyAlignment="1">
      <alignment horizontal="left"/>
    </xf>
    <xf numFmtId="165" fontId="12" fillId="0" borderId="19" xfId="0" applyNumberFormat="1" applyFont="1" applyBorder="1" applyAlignment="1"/>
    <xf numFmtId="168" fontId="12" fillId="0" borderId="6" xfId="0" applyNumberFormat="1" applyFont="1" applyBorder="1" applyAlignment="1"/>
    <xf numFmtId="173" fontId="12" fillId="0" borderId="6" xfId="0" applyNumberFormat="1" applyFont="1" applyBorder="1" applyAlignment="1"/>
    <xf numFmtId="168" fontId="12" fillId="0" borderId="19" xfId="0" applyNumberFormat="1" applyFont="1" applyBorder="1" applyAlignment="1"/>
    <xf numFmtId="0" fontId="7" fillId="0" borderId="0" xfId="0" applyFont="1" applyFill="1" applyBorder="1" applyAlignment="1">
      <alignment horizontal="left"/>
    </xf>
    <xf numFmtId="0" fontId="7" fillId="0" borderId="0" xfId="0" applyFont="1" applyFill="1" applyAlignment="1">
      <alignment horizontal="left"/>
    </xf>
    <xf numFmtId="0" fontId="0" fillId="0" borderId="10" xfId="0" applyBorder="1" applyAlignment="1">
      <alignment wrapText="1"/>
    </xf>
    <xf numFmtId="44" fontId="6" fillId="0" borderId="15" xfId="1" applyFont="1" applyBorder="1" applyAlignment="1"/>
    <xf numFmtId="166" fontId="12" fillId="0" borderId="0" xfId="0" applyNumberFormat="1" applyFont="1" applyBorder="1" applyAlignment="1">
      <alignment horizontal="left"/>
    </xf>
    <xf numFmtId="165" fontId="6" fillId="0" borderId="5" xfId="1" applyNumberFormat="1" applyFont="1" applyBorder="1" applyAlignment="1"/>
    <xf numFmtId="166" fontId="6" fillId="0" borderId="8" xfId="0" applyNumberFormat="1" applyFont="1" applyFill="1" applyBorder="1" applyAlignment="1"/>
    <xf numFmtId="165" fontId="6" fillId="0" borderId="5" xfId="0" applyNumberFormat="1" applyFont="1" applyFill="1" applyBorder="1" applyAlignment="1"/>
    <xf numFmtId="165" fontId="4" fillId="0" borderId="1" xfId="0" applyNumberFormat="1" applyFont="1" applyBorder="1" applyAlignment="1">
      <alignment horizontal="left"/>
    </xf>
    <xf numFmtId="166" fontId="12" fillId="0" borderId="11" xfId="0" applyNumberFormat="1" applyFont="1" applyBorder="1" applyAlignment="1">
      <alignment horizontal="right"/>
    </xf>
    <xf numFmtId="166" fontId="12" fillId="0" borderId="6" xfId="0" applyNumberFormat="1" applyFont="1" applyBorder="1" applyAlignment="1">
      <alignment horizontal="right"/>
    </xf>
    <xf numFmtId="44" fontId="12" fillId="0" borderId="13" xfId="1" applyFont="1" applyBorder="1" applyAlignment="1"/>
    <xf numFmtId="165" fontId="12" fillId="0" borderId="0" xfId="0" applyNumberFormat="1" applyFont="1" applyBorder="1" applyAlignment="1"/>
    <xf numFmtId="166" fontId="4" fillId="0" borderId="15" xfId="0" applyNumberFormat="1" applyFont="1" applyBorder="1" applyAlignment="1"/>
    <xf numFmtId="0" fontId="12" fillId="0" borderId="0" xfId="0" applyFont="1" applyBorder="1" applyAlignment="1">
      <alignment horizontal="left"/>
    </xf>
    <xf numFmtId="164" fontId="12" fillId="0" borderId="0" xfId="0" applyNumberFormat="1" applyFont="1" applyBorder="1" applyAlignment="1"/>
    <xf numFmtId="0" fontId="0" fillId="0" borderId="0" xfId="0" applyFont="1" applyFill="1" applyBorder="1" applyAlignment="1">
      <alignment wrapText="1"/>
    </xf>
    <xf numFmtId="0" fontId="1"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165" fontId="4" fillId="0" borderId="19" xfId="0" applyNumberFormat="1" applyFont="1" applyBorder="1" applyAlignment="1"/>
    <xf numFmtId="0" fontId="0" fillId="0" borderId="2" xfId="0" applyBorder="1" applyAlignment="1">
      <alignment wrapText="1"/>
    </xf>
    <xf numFmtId="0" fontId="0" fillId="0" borderId="3" xfId="0" applyBorder="1" applyAlignment="1">
      <alignment wrapText="1"/>
    </xf>
    <xf numFmtId="0" fontId="0" fillId="0" borderId="7" xfId="0" applyBorder="1" applyAlignment="1">
      <alignment wrapText="1"/>
    </xf>
    <xf numFmtId="164" fontId="4" fillId="0" borderId="3" xfId="0" applyNumberFormat="1" applyFont="1" applyBorder="1" applyAlignment="1">
      <alignment horizontal="left"/>
    </xf>
    <xf numFmtId="165" fontId="4" fillId="0" borderId="10" xfId="0" applyNumberFormat="1" applyFont="1" applyBorder="1" applyAlignment="1">
      <alignment horizontal="left"/>
    </xf>
    <xf numFmtId="0" fontId="0" fillId="0" borderId="1" xfId="0" applyBorder="1" applyAlignment="1">
      <alignment wrapText="1"/>
    </xf>
    <xf numFmtId="0" fontId="0" fillId="0" borderId="5" xfId="0" applyBorder="1" applyAlignment="1">
      <alignment wrapText="1"/>
    </xf>
    <xf numFmtId="0" fontId="0" fillId="0" borderId="11" xfId="0" applyBorder="1" applyAlignment="1">
      <alignment wrapText="1"/>
    </xf>
    <xf numFmtId="165" fontId="4" fillId="0" borderId="16" xfId="0" applyNumberFormat="1" applyFont="1" applyBorder="1" applyAlignment="1">
      <alignment horizontal="left"/>
    </xf>
    <xf numFmtId="0" fontId="4" fillId="0" borderId="13" xfId="0" applyFont="1" applyBorder="1" applyAlignment="1">
      <alignment horizontal="left"/>
    </xf>
    <xf numFmtId="0" fontId="4" fillId="0" borderId="16" xfId="0" applyFont="1" applyBorder="1" applyAlignment="1">
      <alignment horizontal="left"/>
    </xf>
    <xf numFmtId="166" fontId="4" fillId="0" borderId="0" xfId="0" applyNumberFormat="1" applyFont="1" applyFill="1" applyBorder="1" applyAlignment="1"/>
    <xf numFmtId="166" fontId="4" fillId="0" borderId="5" xfId="2" applyNumberFormat="1" applyFont="1" applyBorder="1" applyAlignment="1">
      <alignment horizontal="left"/>
    </xf>
    <xf numFmtId="166" fontId="4" fillId="0" borderId="1" xfId="2" applyNumberFormat="1" applyFont="1" applyBorder="1" applyAlignment="1"/>
    <xf numFmtId="166" fontId="4" fillId="0" borderId="8" xfId="2" applyNumberFormat="1" applyFont="1" applyBorder="1" applyAlignment="1">
      <alignment horizontal="left"/>
    </xf>
    <xf numFmtId="165" fontId="4" fillId="0" borderId="15" xfId="2" applyNumberFormat="1" applyFont="1" applyBorder="1" applyAlignment="1"/>
    <xf numFmtId="165" fontId="4" fillId="0" borderId="5" xfId="2" applyNumberFormat="1" applyFont="1" applyBorder="1" applyAlignment="1">
      <alignment horizontal="left"/>
    </xf>
    <xf numFmtId="169" fontId="4" fillId="0" borderId="5" xfId="2" applyNumberFormat="1" applyFont="1" applyBorder="1" applyAlignment="1">
      <alignment horizontal="left"/>
    </xf>
    <xf numFmtId="168" fontId="4" fillId="0" borderId="15" xfId="2" applyNumberFormat="1" applyFont="1" applyBorder="1" applyAlignment="1"/>
    <xf numFmtId="166" fontId="4" fillId="0" borderId="15" xfId="2" applyNumberFormat="1" applyFont="1" applyBorder="1" applyAlignment="1"/>
    <xf numFmtId="0" fontId="4" fillId="0" borderId="0" xfId="0" applyFont="1" applyAlignment="1">
      <alignment horizontal="left"/>
    </xf>
    <xf numFmtId="0" fontId="4" fillId="0" borderId="0" xfId="0" applyFont="1" applyFill="1" applyAlignment="1">
      <alignment horizontal="left"/>
    </xf>
    <xf numFmtId="0" fontId="4" fillId="0" borderId="5" xfId="0" applyFont="1" applyFill="1" applyBorder="1" applyAlignment="1">
      <alignment wrapText="1"/>
    </xf>
    <xf numFmtId="173" fontId="6" fillId="0" borderId="0" xfId="0" applyNumberFormat="1" applyFont="1" applyBorder="1" applyAlignment="1"/>
    <xf numFmtId="0" fontId="5" fillId="0" borderId="1" xfId="0" applyFont="1" applyFill="1" applyBorder="1" applyAlignment="1">
      <alignment horizontal="left" wrapText="1"/>
    </xf>
    <xf numFmtId="0" fontId="5" fillId="0" borderId="5" xfId="0" applyFont="1" applyFill="1" applyBorder="1" applyAlignment="1">
      <alignment horizontal="center" wrapText="1"/>
    </xf>
    <xf numFmtId="0" fontId="5" fillId="0" borderId="8" xfId="0" applyFont="1" applyFill="1" applyBorder="1" applyAlignment="1">
      <alignment horizontal="center" wrapText="1"/>
    </xf>
    <xf numFmtId="0" fontId="4" fillId="0" borderId="1" xfId="0" applyFont="1" applyFill="1" applyBorder="1" applyAlignment="1">
      <alignment horizontal="left"/>
    </xf>
    <xf numFmtId="165" fontId="4" fillId="0" borderId="5" xfId="2" applyNumberFormat="1" applyFont="1" applyFill="1" applyBorder="1" applyAlignment="1"/>
    <xf numFmtId="166" fontId="4" fillId="0" borderId="5" xfId="2" applyNumberFormat="1" applyFont="1" applyFill="1" applyBorder="1" applyAlignment="1"/>
    <xf numFmtId="165" fontId="4" fillId="0" borderId="20" xfId="2" applyNumberFormat="1" applyFont="1" applyFill="1" applyBorder="1" applyAlignment="1"/>
    <xf numFmtId="166" fontId="4" fillId="0" borderId="5" xfId="2" applyNumberFormat="1" applyFont="1" applyFill="1" applyBorder="1" applyAlignment="1">
      <alignment horizontal="left"/>
    </xf>
    <xf numFmtId="166" fontId="4" fillId="0" borderId="8" xfId="2" applyNumberFormat="1" applyFont="1" applyFill="1" applyBorder="1" applyAlignment="1"/>
    <xf numFmtId="165" fontId="6" fillId="0" borderId="20" xfId="0" applyNumberFormat="1" applyFont="1" applyFill="1" applyBorder="1" applyAlignment="1"/>
    <xf numFmtId="165" fontId="4" fillId="0" borderId="15" xfId="2" applyNumberFormat="1" applyFont="1" applyFill="1" applyBorder="1" applyAlignment="1"/>
    <xf numFmtId="164" fontId="4" fillId="0" borderId="5" xfId="2" applyNumberFormat="1" applyFont="1" applyFill="1" applyBorder="1" applyAlignment="1">
      <alignment horizontal="left"/>
    </xf>
    <xf numFmtId="168" fontId="4" fillId="0" borderId="5" xfId="2" applyNumberFormat="1" applyFont="1" applyFill="1" applyBorder="1" applyAlignment="1"/>
    <xf numFmtId="173" fontId="4" fillId="0" borderId="5" xfId="2" applyNumberFormat="1" applyFont="1" applyFill="1" applyBorder="1" applyAlignment="1"/>
    <xf numFmtId="168" fontId="4" fillId="0" borderId="20" xfId="2" applyNumberFormat="1" applyFont="1" applyFill="1" applyBorder="1" applyAlignment="1"/>
    <xf numFmtId="164" fontId="4" fillId="0" borderId="5" xfId="2" applyNumberFormat="1" applyFont="1" applyFill="1" applyBorder="1" applyAlignment="1"/>
    <xf numFmtId="170" fontId="6" fillId="0" borderId="5" xfId="0" applyNumberFormat="1" applyFont="1" applyFill="1" applyBorder="1" applyAlignment="1"/>
    <xf numFmtId="166" fontId="6" fillId="0" borderId="15" xfId="0" applyNumberFormat="1" applyFont="1" applyFill="1" applyBorder="1" applyAlignment="1"/>
    <xf numFmtId="170" fontId="6" fillId="0" borderId="0" xfId="0" applyNumberFormat="1" applyFont="1" applyFill="1" applyAlignment="1"/>
    <xf numFmtId="164" fontId="6" fillId="0" borderId="0" xfId="0" applyNumberFormat="1" applyFont="1" applyFill="1" applyAlignment="1"/>
    <xf numFmtId="165" fontId="6" fillId="0" borderId="0" xfId="0" applyNumberFormat="1" applyFont="1" applyFill="1" applyAlignment="1"/>
    <xf numFmtId="165" fontId="4" fillId="0" borderId="0" xfId="0" applyNumberFormat="1" applyFont="1" applyFill="1" applyAlignment="1">
      <alignment horizontal="left"/>
    </xf>
    <xf numFmtId="166" fontId="12" fillId="0" borderId="0" xfId="0" applyNumberFormat="1" applyFont="1" applyFill="1" applyBorder="1" applyAlignment="1">
      <alignment horizontal="left"/>
    </xf>
    <xf numFmtId="165" fontId="4" fillId="0" borderId="5" xfId="0" applyNumberFormat="1" applyFont="1" applyFill="1" applyBorder="1" applyAlignment="1">
      <alignment horizontal="left"/>
    </xf>
    <xf numFmtId="165" fontId="6" fillId="0" borderId="1" xfId="0" applyNumberFormat="1" applyFont="1" applyFill="1" applyBorder="1" applyAlignment="1"/>
    <xf numFmtId="165" fontId="0" fillId="0" borderId="0" xfId="0" applyNumberFormat="1" applyFill="1" applyAlignment="1">
      <alignment wrapText="1"/>
    </xf>
    <xf numFmtId="165" fontId="6" fillId="0" borderId="10" xfId="0" applyNumberFormat="1" applyFont="1" applyFill="1" applyBorder="1" applyAlignment="1"/>
    <xf numFmtId="165" fontId="6" fillId="0" borderId="8" xfId="0" applyNumberFormat="1" applyFont="1" applyFill="1" applyBorder="1" applyAlignment="1"/>
    <xf numFmtId="165" fontId="4" fillId="0" borderId="1" xfId="0" applyNumberFormat="1" applyFont="1" applyFill="1" applyBorder="1" applyAlignment="1">
      <alignment horizontal="left"/>
    </xf>
    <xf numFmtId="165" fontId="6" fillId="0" borderId="13" xfId="0" applyNumberFormat="1" applyFont="1" applyFill="1" applyBorder="1" applyAlignment="1"/>
    <xf numFmtId="165" fontId="6" fillId="0" borderId="15" xfId="0" applyNumberFormat="1" applyFont="1" applyFill="1" applyBorder="1" applyAlignment="1"/>
    <xf numFmtId="44" fontId="6" fillId="0" borderId="13" xfId="0" applyNumberFormat="1" applyFont="1" applyFill="1" applyBorder="1" applyAlignment="1"/>
    <xf numFmtId="44" fontId="6" fillId="0" borderId="15" xfId="1" applyFont="1" applyFill="1" applyBorder="1" applyAlignment="1"/>
    <xf numFmtId="44" fontId="0" fillId="0" borderId="0" xfId="0" applyNumberFormat="1" applyFill="1" applyAlignment="1">
      <alignment wrapText="1"/>
    </xf>
    <xf numFmtId="44" fontId="4" fillId="0" borderId="5" xfId="1" applyFont="1" applyFill="1" applyBorder="1" applyAlignment="1">
      <alignment horizontal="left"/>
    </xf>
    <xf numFmtId="164" fontId="4" fillId="0" borderId="0" xfId="0" applyNumberFormat="1" applyFont="1" applyFill="1" applyAlignment="1">
      <alignment horizontal="left"/>
    </xf>
    <xf numFmtId="166" fontId="6" fillId="0" borderId="13" xfId="0" applyNumberFormat="1" applyFont="1" applyFill="1" applyBorder="1" applyAlignment="1"/>
    <xf numFmtId="0" fontId="4" fillId="0" borderId="0" xfId="0" applyFont="1" applyAlignment="1">
      <alignment horizontal="left"/>
    </xf>
    <xf numFmtId="166" fontId="11" fillId="0" borderId="0" xfId="0" applyNumberFormat="1" applyFont="1" applyFill="1" applyAlignment="1"/>
    <xf numFmtId="165" fontId="11" fillId="0" borderId="0" xfId="0" applyNumberFormat="1" applyFont="1" applyBorder="1" applyAlignment="1"/>
    <xf numFmtId="165" fontId="4" fillId="0" borderId="0" xfId="0" applyNumberFormat="1" applyFont="1" applyFill="1" applyBorder="1" applyAlignment="1"/>
    <xf numFmtId="165" fontId="4" fillId="0" borderId="9" xfId="2" applyNumberFormat="1" applyFont="1" applyBorder="1" applyAlignment="1"/>
    <xf numFmtId="165" fontId="11" fillId="0" borderId="10" xfId="0" applyNumberFormat="1" applyFont="1" applyBorder="1" applyAlignment="1"/>
    <xf numFmtId="165" fontId="4" fillId="0" borderId="8" xfId="2" applyNumberFormat="1" applyFont="1" applyBorder="1" applyAlignment="1"/>
    <xf numFmtId="165" fontId="12" fillId="0" borderId="10" xfId="0" applyNumberFormat="1" applyFont="1" applyBorder="1" applyAlignment="1"/>
    <xf numFmtId="165" fontId="12" fillId="0" borderId="11" xfId="0" applyNumberFormat="1" applyFont="1" applyBorder="1" applyAlignment="1"/>
    <xf numFmtId="165" fontId="4" fillId="0" borderId="9" xfId="0" applyNumberFormat="1" applyFont="1" applyBorder="1" applyAlignment="1"/>
    <xf numFmtId="165" fontId="4" fillId="0" borderId="10" xfId="0" applyNumberFormat="1" applyFont="1" applyBorder="1" applyAlignment="1"/>
    <xf numFmtId="165" fontId="4" fillId="0" borderId="10" xfId="0" applyNumberFormat="1" applyFont="1" applyFill="1" applyBorder="1" applyAlignment="1"/>
    <xf numFmtId="165" fontId="4" fillId="0" borderId="8" xfId="0" applyNumberFormat="1" applyFont="1" applyFill="1" applyBorder="1" applyAlignment="1"/>
    <xf numFmtId="180" fontId="0" fillId="0" borderId="0" xfId="0" applyNumberFormat="1" applyAlignment="1">
      <alignment wrapText="1"/>
    </xf>
    <xf numFmtId="0" fontId="0" fillId="0" borderId="0" xfId="0" applyFont="1" applyFill="1" applyBorder="1" applyAlignment="1">
      <alignment wrapText="1"/>
    </xf>
    <xf numFmtId="0" fontId="1" fillId="0" borderId="0" xfId="0" applyFont="1" applyAlignment="1">
      <alignment horizontal="left"/>
    </xf>
    <xf numFmtId="0" fontId="3" fillId="0" borderId="0" xfId="0" applyFont="1" applyAlignment="1">
      <alignment wrapText="1"/>
    </xf>
    <xf numFmtId="0" fontId="0" fillId="0" borderId="0" xfId="0" applyFill="1" applyAlignment="1">
      <alignment horizontal="left" wrapText="1"/>
    </xf>
    <xf numFmtId="0" fontId="4" fillId="0" borderId="0" xfId="0" applyFont="1" applyAlignment="1">
      <alignment horizontal="left"/>
    </xf>
    <xf numFmtId="0" fontId="0" fillId="0" borderId="0" xfId="0" applyAlignment="1">
      <alignment horizontal="left"/>
    </xf>
    <xf numFmtId="0" fontId="4" fillId="0" borderId="0" xfId="0" applyFont="1" applyFill="1" applyAlignment="1">
      <alignment horizontal="left"/>
    </xf>
    <xf numFmtId="0" fontId="4" fillId="0" borderId="0" xfId="0" applyFont="1" applyAlignment="1">
      <alignment wrapText="1"/>
    </xf>
    <xf numFmtId="170" fontId="6" fillId="0" borderId="0" xfId="0" applyNumberFormat="1" applyFont="1" applyBorder="1" applyAlignment="1"/>
    <xf numFmtId="9" fontId="6" fillId="0" borderId="0" xfId="3" applyNumberFormat="1" applyFont="1" applyBorder="1" applyAlignment="1"/>
    <xf numFmtId="9" fontId="4" fillId="0" borderId="0" xfId="4" applyFont="1" applyBorder="1" applyAlignment="1"/>
    <xf numFmtId="9" fontId="4" fillId="0" borderId="10" xfId="4" applyNumberFormat="1" applyFont="1" applyBorder="1" applyAlignment="1"/>
    <xf numFmtId="9" fontId="6" fillId="0" borderId="16" xfId="4" applyFont="1" applyBorder="1" applyAlignment="1"/>
    <xf numFmtId="165" fontId="5" fillId="0" borderId="0" xfId="0" applyNumberFormat="1" applyFont="1" applyAlignment="1">
      <alignment horizontal="left"/>
    </xf>
    <xf numFmtId="0" fontId="4" fillId="0" borderId="8" xfId="0" applyFont="1" applyBorder="1" applyAlignment="1">
      <alignment wrapText="1" indent="2"/>
    </xf>
    <xf numFmtId="164" fontId="4" fillId="0" borderId="0" xfId="0" applyNumberFormat="1" applyFont="1" applyBorder="1" applyAlignment="1"/>
    <xf numFmtId="170" fontId="6" fillId="0" borderId="10" xfId="0" applyNumberFormat="1" applyFont="1" applyBorder="1" applyAlignment="1"/>
    <xf numFmtId="164" fontId="4" fillId="0" borderId="10" xfId="0" applyNumberFormat="1" applyFont="1" applyBorder="1" applyAlignment="1"/>
    <xf numFmtId="166" fontId="4" fillId="0" borderId="6" xfId="0" applyNumberFormat="1" applyFont="1" applyFill="1" applyBorder="1" applyAlignment="1"/>
    <xf numFmtId="166" fontId="4" fillId="0" borderId="11" xfId="0" applyNumberFormat="1" applyFont="1" applyFill="1" applyBorder="1" applyAlignment="1"/>
    <xf numFmtId="170" fontId="5" fillId="0" borderId="9" xfId="0" applyNumberFormat="1" applyFont="1" applyBorder="1" applyAlignment="1">
      <alignment horizontal="center" wrapText="1"/>
    </xf>
    <xf numFmtId="181" fontId="6" fillId="0" borderId="7" xfId="3" applyNumberFormat="1" applyFont="1" applyBorder="1" applyAlignment="1"/>
    <xf numFmtId="181" fontId="6" fillId="0" borderId="9" xfId="3" applyNumberFormat="1" applyFont="1" applyBorder="1" applyAlignment="1"/>
    <xf numFmtId="170" fontId="6" fillId="0" borderId="22" xfId="0" applyNumberFormat="1" applyFont="1" applyBorder="1" applyAlignment="1"/>
    <xf numFmtId="166" fontId="4" fillId="0" borderId="23" xfId="0" applyNumberFormat="1" applyFont="1" applyBorder="1" applyAlignment="1"/>
    <xf numFmtId="166" fontId="4" fillId="0" borderId="21" xfId="0" applyNumberFormat="1" applyFont="1" applyFill="1" applyBorder="1" applyAlignment="1"/>
    <xf numFmtId="43" fontId="6" fillId="0" borderId="7" xfId="3" applyFont="1" applyBorder="1" applyAlignment="1"/>
    <xf numFmtId="9" fontId="6" fillId="0" borderId="7" xfId="3" applyNumberFormat="1" applyFont="1" applyBorder="1" applyAlignment="1"/>
    <xf numFmtId="170" fontId="5" fillId="0" borderId="7" xfId="0" applyNumberFormat="1" applyFont="1" applyBorder="1" applyAlignment="1">
      <alignment horizontal="center" wrapText="1"/>
    </xf>
    <xf numFmtId="170" fontId="6" fillId="0" borderId="9" xfId="0" applyNumberFormat="1" applyFont="1" applyBorder="1" applyAlignment="1"/>
    <xf numFmtId="166" fontId="4" fillId="0" borderId="21" xfId="0" applyNumberFormat="1" applyFont="1" applyBorder="1" applyAlignment="1"/>
    <xf numFmtId="166" fontId="4" fillId="0" borderId="6" xfId="0" applyNumberFormat="1" applyFont="1" applyBorder="1" applyAlignment="1"/>
    <xf numFmtId="166" fontId="4" fillId="0" borderId="11" xfId="0" applyNumberFormat="1" applyFont="1" applyBorder="1" applyAlignment="1"/>
    <xf numFmtId="166" fontId="6" fillId="0" borderId="23" xfId="0" applyNumberFormat="1" applyFont="1" applyBorder="1" applyAlignment="1"/>
    <xf numFmtId="170" fontId="6" fillId="0" borderId="23" xfId="0" applyNumberFormat="1" applyFont="1" applyBorder="1" applyAlignment="1"/>
    <xf numFmtId="170" fontId="4" fillId="0" borderId="21" xfId="0" applyNumberFormat="1" applyFont="1" applyFill="1" applyBorder="1" applyAlignment="1"/>
    <xf numFmtId="170" fontId="4" fillId="0" borderId="11" xfId="0" applyNumberFormat="1" applyFont="1" applyFill="1" applyBorder="1" applyAlignment="1"/>
    <xf numFmtId="0" fontId="4" fillId="0" borderId="21" xfId="0" applyFont="1" applyBorder="1" applyAlignment="1">
      <alignment horizontal="left"/>
    </xf>
    <xf numFmtId="0" fontId="4" fillId="0" borderId="11" xfId="0" applyFont="1" applyBorder="1" applyAlignment="1">
      <alignment horizontal="left"/>
    </xf>
    <xf numFmtId="43" fontId="6" fillId="0" borderId="9" xfId="3" applyFont="1" applyBorder="1" applyAlignment="1"/>
    <xf numFmtId="166" fontId="4" fillId="0" borderId="15" xfId="0" applyNumberFormat="1" applyFont="1" applyFill="1" applyBorder="1" applyAlignment="1"/>
    <xf numFmtId="164" fontId="6" fillId="0" borderId="9" xfId="0" applyNumberFormat="1" applyFont="1" applyBorder="1" applyAlignment="1"/>
    <xf numFmtId="166" fontId="4" fillId="0" borderId="8" xfId="0" applyNumberFormat="1" applyFont="1" applyBorder="1" applyAlignment="1"/>
    <xf numFmtId="170" fontId="4" fillId="0" borderId="14" xfId="0" applyNumberFormat="1" applyFont="1" applyFill="1" applyBorder="1" applyAlignment="1"/>
    <xf numFmtId="164" fontId="6" fillId="0" borderId="10" xfId="0" applyNumberFormat="1" applyFont="1" applyBorder="1" applyAlignment="1"/>
    <xf numFmtId="164" fontId="4" fillId="0" borderId="10" xfId="0" applyNumberFormat="1" applyFont="1" applyFill="1" applyBorder="1" applyAlignment="1"/>
    <xf numFmtId="176" fontId="4" fillId="0" borderId="8" xfId="0" applyNumberFormat="1" applyFont="1" applyBorder="1" applyAlignment="1">
      <alignment horizontal="right"/>
    </xf>
    <xf numFmtId="0" fontId="4" fillId="0" borderId="0" xfId="0" applyFont="1" applyFill="1" applyAlignment="1">
      <alignment horizontal="left" wrapText="1"/>
    </xf>
    <xf numFmtId="0" fontId="4" fillId="0" borderId="0" xfId="0" applyFont="1" applyFill="1" applyBorder="1" applyAlignment="1">
      <alignment wrapText="1"/>
    </xf>
    <xf numFmtId="0" fontId="0" fillId="0" borderId="0" xfId="0" applyFont="1" applyFill="1" applyBorder="1" applyAlignment="1">
      <alignment wrapText="1"/>
    </xf>
    <xf numFmtId="0" fontId="1" fillId="0" borderId="0" xfId="0" applyFont="1" applyAlignment="1">
      <alignment wrapText="1"/>
    </xf>
    <xf numFmtId="0" fontId="2" fillId="0" borderId="0" xfId="0" applyFont="1" applyAlignment="1">
      <alignment horizontal="left"/>
    </xf>
    <xf numFmtId="0" fontId="3" fillId="0" borderId="0" xfId="0" applyFont="1" applyAlignment="1">
      <alignment wrapText="1"/>
    </xf>
    <xf numFmtId="0" fontId="1" fillId="0" borderId="0" xfId="0" applyFont="1" applyAlignment="1">
      <alignment horizontal="left"/>
    </xf>
    <xf numFmtId="0" fontId="0" fillId="0" borderId="0" xfId="0" applyFill="1" applyAlignment="1">
      <alignment horizontal="left" wrapText="1"/>
    </xf>
    <xf numFmtId="0" fontId="2" fillId="0" borderId="0" xfId="0" applyFont="1" applyAlignment="1">
      <alignment horizontal="left" wrapText="1"/>
    </xf>
    <xf numFmtId="0" fontId="4" fillId="0" borderId="0" xfId="0" applyFont="1" applyAlignment="1">
      <alignment horizontal="left"/>
    </xf>
    <xf numFmtId="0" fontId="0" fillId="0" borderId="0" xfId="0" applyAlignment="1">
      <alignment horizontal="left"/>
    </xf>
    <xf numFmtId="0" fontId="4" fillId="0" borderId="0" xfId="0" applyFont="1" applyFill="1" applyAlignment="1">
      <alignment wrapText="1"/>
    </xf>
    <xf numFmtId="0" fontId="4" fillId="0" borderId="0" xfId="0" applyFont="1" applyFill="1" applyAlignment="1">
      <alignment horizontal="left"/>
    </xf>
    <xf numFmtId="0" fontId="4" fillId="0" borderId="0" xfId="0" applyFont="1" applyAlignment="1">
      <alignment wrapText="1"/>
    </xf>
    <xf numFmtId="0" fontId="4" fillId="0" borderId="0" xfId="0" applyFont="1" applyAlignment="1">
      <alignment horizontal="left" wrapText="1"/>
    </xf>
    <xf numFmtId="0" fontId="0" fillId="0" borderId="0" xfId="0" applyAlignment="1">
      <alignment horizontal="left" wrapText="1"/>
    </xf>
  </cellXfs>
  <cellStyles count="5">
    <cellStyle name="Comma" xfId="3" builtinId="3"/>
    <cellStyle name="Currency" xfId="1" builtinId="4"/>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tabSelected="1" zoomScale="90" zoomScaleNormal="90" workbookViewId="0">
      <selection activeCell="S15" sqref="S15"/>
    </sheetView>
  </sheetViews>
  <sheetFormatPr defaultColWidth="21.3984375" defaultRowHeight="13" x14ac:dyDescent="0.3"/>
  <cols>
    <col min="1" max="1" width="37.3984375" customWidth="1"/>
    <col min="2" max="2" width="3.3984375" customWidth="1"/>
    <col min="3" max="4" width="11.69921875" style="159" customWidth="1"/>
    <col min="5" max="6" width="12.69921875" style="159" customWidth="1"/>
    <col min="7" max="7" width="11.09765625" style="159" customWidth="1"/>
    <col min="8" max="8" width="3.3984375" style="159" customWidth="1"/>
    <col min="9" max="10" width="11.69921875" style="159" customWidth="1"/>
    <col min="11" max="12" width="13" style="159" customWidth="1"/>
    <col min="13" max="13" width="11.69921875" style="159" customWidth="1"/>
    <col min="14" max="14" width="3.3984375" style="159" customWidth="1"/>
    <col min="15" max="19" width="12.69921875" style="159" customWidth="1"/>
    <col min="20" max="20" width="3.09765625" style="159" customWidth="1"/>
    <col min="21" max="21" width="21.3984375" customWidth="1"/>
  </cols>
  <sheetData>
    <row r="1" spans="1:32" ht="18.75" customHeight="1" x14ac:dyDescent="0.4">
      <c r="A1" s="1" t="s">
        <v>0</v>
      </c>
      <c r="B1" s="2"/>
      <c r="C1" s="439"/>
      <c r="D1" s="439"/>
      <c r="E1" s="439"/>
      <c r="F1" s="439"/>
      <c r="G1" s="439"/>
      <c r="H1" s="439"/>
      <c r="I1" s="439"/>
      <c r="J1" s="439"/>
      <c r="K1" s="439"/>
      <c r="L1" s="439"/>
      <c r="M1" s="439"/>
      <c r="N1" s="439"/>
      <c r="O1" s="359"/>
      <c r="P1" s="359"/>
      <c r="Q1" s="359"/>
      <c r="R1" s="359"/>
      <c r="S1" s="359"/>
      <c r="T1" s="359"/>
      <c r="U1" s="3"/>
      <c r="V1" s="3"/>
      <c r="W1" s="3"/>
      <c r="X1" s="3"/>
      <c r="Y1" s="3"/>
      <c r="Z1" s="3"/>
      <c r="AA1" s="3"/>
      <c r="AB1" s="3"/>
      <c r="AC1" s="3"/>
      <c r="AD1" s="3"/>
      <c r="AE1" s="3"/>
      <c r="AF1" s="3"/>
    </row>
    <row r="2" spans="1:32" ht="17.75" customHeight="1" x14ac:dyDescent="0.4">
      <c r="A2" s="488" t="s">
        <v>1</v>
      </c>
      <c r="B2" s="489"/>
      <c r="C2" s="489"/>
      <c r="D2" s="489"/>
      <c r="E2" s="489"/>
      <c r="F2" s="489"/>
      <c r="G2" s="489"/>
      <c r="H2" s="489"/>
      <c r="I2" s="489"/>
      <c r="J2" s="489"/>
      <c r="K2" s="489"/>
      <c r="L2" s="489"/>
      <c r="M2" s="489"/>
      <c r="N2" s="489"/>
      <c r="O2" s="489"/>
      <c r="P2" s="489"/>
      <c r="Q2" s="489"/>
      <c r="R2" s="489"/>
      <c r="S2" s="489"/>
      <c r="T2" s="489"/>
      <c r="U2" s="3"/>
      <c r="V2" s="3"/>
      <c r="W2" s="3"/>
      <c r="X2" s="3"/>
      <c r="Y2" s="3"/>
      <c r="Z2" s="3"/>
      <c r="AA2" s="3"/>
      <c r="AB2" s="3"/>
      <c r="AC2" s="3"/>
      <c r="AD2" s="3"/>
      <c r="AE2" s="3"/>
      <c r="AF2" s="3"/>
    </row>
    <row r="3" spans="1:32" ht="18.75" customHeight="1" x14ac:dyDescent="0.35">
      <c r="A3" s="490" t="s">
        <v>2</v>
      </c>
      <c r="B3" s="491"/>
      <c r="C3" s="491"/>
      <c r="D3" s="491"/>
      <c r="E3" s="491"/>
      <c r="F3" s="491"/>
      <c r="G3" s="491"/>
      <c r="H3" s="491"/>
      <c r="I3" s="491"/>
      <c r="J3" s="491"/>
      <c r="K3" s="491"/>
      <c r="L3" s="491"/>
      <c r="M3" s="491"/>
      <c r="N3" s="491"/>
      <c r="O3" s="491"/>
      <c r="P3" s="491"/>
      <c r="Q3" s="491"/>
      <c r="R3" s="491"/>
      <c r="S3" s="491"/>
      <c r="T3" s="491"/>
      <c r="U3" s="2"/>
      <c r="V3" s="2"/>
      <c r="W3" s="2"/>
      <c r="X3" s="2"/>
      <c r="Y3" s="2"/>
      <c r="Z3" s="2"/>
      <c r="AA3" s="2"/>
      <c r="AB3" s="2"/>
      <c r="AC3" s="2"/>
      <c r="AD3" s="2"/>
      <c r="AE3" s="2"/>
      <c r="AF3" s="2"/>
    </row>
    <row r="4" spans="1:32" ht="10.25" customHeight="1" x14ac:dyDescent="0.3">
      <c r="C4" s="128"/>
      <c r="K4" s="128"/>
      <c r="L4" s="128"/>
      <c r="M4" s="128"/>
      <c r="N4" s="128"/>
    </row>
    <row r="5" spans="1:32" ht="10.25" customHeight="1" x14ac:dyDescent="0.3"/>
    <row r="6" spans="1:32" ht="18.75" customHeight="1" x14ac:dyDescent="0.3">
      <c r="A6" s="6"/>
      <c r="B6" s="7"/>
      <c r="C6" s="8" t="s">
        <v>3</v>
      </c>
      <c r="D6" s="9" t="s">
        <v>4</v>
      </c>
      <c r="E6" s="9" t="s">
        <v>5</v>
      </c>
      <c r="F6" s="10" t="s">
        <v>6</v>
      </c>
      <c r="G6" s="11"/>
      <c r="H6" s="7"/>
      <c r="I6" s="8" t="s">
        <v>3</v>
      </c>
      <c r="J6" s="9" t="s">
        <v>4</v>
      </c>
      <c r="K6" s="9" t="s">
        <v>5</v>
      </c>
      <c r="L6" s="9" t="s">
        <v>6</v>
      </c>
      <c r="M6" s="11"/>
      <c r="N6" s="12"/>
      <c r="O6" s="8" t="s">
        <v>3</v>
      </c>
      <c r="P6" s="9" t="s">
        <v>4</v>
      </c>
      <c r="Q6" s="9" t="s">
        <v>5</v>
      </c>
      <c r="R6" s="9" t="s">
        <v>6</v>
      </c>
      <c r="S6" s="11"/>
      <c r="T6" s="7"/>
    </row>
    <row r="7" spans="1:32" x14ac:dyDescent="0.3">
      <c r="A7" s="13"/>
      <c r="B7" s="7"/>
      <c r="C7" s="14" t="s">
        <v>7</v>
      </c>
      <c r="D7" s="15" t="s">
        <v>8</v>
      </c>
      <c r="E7" s="15" t="s">
        <v>9</v>
      </c>
      <c r="F7" s="16" t="s">
        <v>10</v>
      </c>
      <c r="G7" s="17" t="s">
        <v>11</v>
      </c>
      <c r="H7" s="7"/>
      <c r="I7" s="14" t="s">
        <v>7</v>
      </c>
      <c r="J7" s="15" t="s">
        <v>8</v>
      </c>
      <c r="K7" s="15" t="s">
        <v>9</v>
      </c>
      <c r="L7" s="145" t="s">
        <v>10</v>
      </c>
      <c r="M7" s="17" t="s">
        <v>11</v>
      </c>
      <c r="N7" s="12"/>
      <c r="O7" s="14" t="s">
        <v>7</v>
      </c>
      <c r="P7" s="145" t="s">
        <v>8</v>
      </c>
      <c r="Q7" s="145" t="s">
        <v>9</v>
      </c>
      <c r="R7" s="145" t="s">
        <v>10</v>
      </c>
      <c r="S7" s="17" t="s">
        <v>11</v>
      </c>
      <c r="T7" s="7"/>
    </row>
    <row r="8" spans="1:32" ht="18.75" customHeight="1" x14ac:dyDescent="0.3">
      <c r="A8" s="18"/>
      <c r="B8" s="7"/>
      <c r="C8" s="19">
        <v>2016</v>
      </c>
      <c r="D8" s="20">
        <v>2016</v>
      </c>
      <c r="E8" s="20">
        <v>2016</v>
      </c>
      <c r="F8" s="21">
        <v>2017</v>
      </c>
      <c r="G8" s="22">
        <v>2017</v>
      </c>
      <c r="H8" s="7"/>
      <c r="I8" s="19">
        <v>2017</v>
      </c>
      <c r="J8" s="20">
        <v>2017</v>
      </c>
      <c r="K8" s="20">
        <v>2017</v>
      </c>
      <c r="L8" s="20">
        <v>2018</v>
      </c>
      <c r="M8" s="22">
        <v>2018</v>
      </c>
      <c r="N8" s="17" t="s">
        <v>12</v>
      </c>
      <c r="O8" s="19">
        <v>2018</v>
      </c>
      <c r="P8" s="20">
        <v>2018</v>
      </c>
      <c r="Q8" s="20">
        <v>2018</v>
      </c>
      <c r="R8" s="20">
        <v>2019</v>
      </c>
      <c r="S8" s="22">
        <v>2019</v>
      </c>
      <c r="T8" s="7"/>
    </row>
    <row r="9" spans="1:32" ht="10.25" customHeight="1" x14ac:dyDescent="0.3">
      <c r="A9" s="13"/>
      <c r="C9" s="23"/>
      <c r="F9" s="24"/>
      <c r="G9" s="24"/>
      <c r="I9" s="23"/>
      <c r="L9" s="138"/>
      <c r="M9" s="13"/>
      <c r="N9" s="13"/>
      <c r="O9" s="363"/>
      <c r="P9" s="364"/>
      <c r="Q9" s="364"/>
      <c r="R9" s="364"/>
      <c r="S9" s="368"/>
    </row>
    <row r="10" spans="1:32" x14ac:dyDescent="0.3">
      <c r="A10" s="25" t="s">
        <v>13</v>
      </c>
      <c r="C10" s="23"/>
      <c r="F10" s="24"/>
      <c r="G10" s="24"/>
      <c r="I10" s="23"/>
      <c r="L10" s="138"/>
      <c r="M10" s="13"/>
      <c r="N10" s="13"/>
      <c r="O10" s="365"/>
      <c r="P10" s="139"/>
      <c r="Q10" s="139"/>
      <c r="R10" s="139"/>
      <c r="S10" s="369"/>
    </row>
    <row r="11" spans="1:32" s="159" customFormat="1" x14ac:dyDescent="0.3">
      <c r="A11" s="207" t="s">
        <v>136</v>
      </c>
      <c r="C11" s="217">
        <v>85500000</v>
      </c>
      <c r="D11" s="218">
        <v>101800000</v>
      </c>
      <c r="E11" s="218">
        <v>112400000</v>
      </c>
      <c r="F11" s="219">
        <v>143379068.80959201</v>
      </c>
      <c r="G11" s="220">
        <v>443100000</v>
      </c>
      <c r="I11" s="217">
        <v>173400000</v>
      </c>
      <c r="J11" s="218">
        <v>196100000</v>
      </c>
      <c r="K11" s="218">
        <v>231100000</v>
      </c>
      <c r="L11" s="218">
        <v>293700000</v>
      </c>
      <c r="M11" s="347">
        <v>894300000</v>
      </c>
      <c r="N11" s="172"/>
      <c r="O11" s="217">
        <v>350400000</v>
      </c>
      <c r="P11" s="224">
        <v>420600000</v>
      </c>
      <c r="Q11" s="224">
        <v>481300000</v>
      </c>
      <c r="R11" s="224"/>
      <c r="S11" s="226">
        <v>1252300000</v>
      </c>
      <c r="U11" s="437"/>
    </row>
    <row r="12" spans="1:32" s="159" customFormat="1" x14ac:dyDescent="0.3">
      <c r="A12" s="385" t="s">
        <v>135</v>
      </c>
      <c r="C12" s="210">
        <v>284400000</v>
      </c>
      <c r="D12" s="131">
        <v>277500000</v>
      </c>
      <c r="E12" s="131">
        <v>273200000</v>
      </c>
      <c r="F12" s="211">
        <v>268000000</v>
      </c>
      <c r="G12" s="348">
        <v>1103100000</v>
      </c>
      <c r="I12" s="210">
        <v>263600000</v>
      </c>
      <c r="J12" s="131">
        <v>261800000</v>
      </c>
      <c r="K12" s="131">
        <v>244400000</v>
      </c>
      <c r="L12" s="131">
        <v>219800000</v>
      </c>
      <c r="M12" s="348">
        <v>989600000</v>
      </c>
      <c r="N12" s="31"/>
      <c r="O12" s="210">
        <v>181200000</v>
      </c>
      <c r="P12" s="131">
        <v>166400000</v>
      </c>
      <c r="Q12" s="131">
        <v>150100000</v>
      </c>
      <c r="R12" s="131"/>
      <c r="S12" s="348">
        <v>497700000</v>
      </c>
      <c r="T12" s="28"/>
      <c r="U12" s="437"/>
    </row>
    <row r="13" spans="1:32" s="159" customFormat="1" ht="26" x14ac:dyDescent="0.3">
      <c r="A13" s="207" t="s">
        <v>168</v>
      </c>
      <c r="B13" s="28"/>
      <c r="C13" s="42">
        <f>SUM(C11:C12)</f>
        <v>369900000</v>
      </c>
      <c r="D13" s="38">
        <f>SUM(D11:D12)</f>
        <v>379300000</v>
      </c>
      <c r="E13" s="38">
        <f>SUM(E11:E12)</f>
        <v>385600000</v>
      </c>
      <c r="F13" s="171">
        <f>SUM(F11:F12)</f>
        <v>411379068.80959201</v>
      </c>
      <c r="G13" s="45">
        <f>SUM(G11:G12)</f>
        <v>1546200000</v>
      </c>
      <c r="H13" s="28"/>
      <c r="I13" s="42">
        <f>SUM(I11:I12)</f>
        <v>437000000</v>
      </c>
      <c r="J13" s="38">
        <v>457900000</v>
      </c>
      <c r="K13" s="38">
        <f>SUM(K11:K12)</f>
        <v>475500000</v>
      </c>
      <c r="L13" s="38">
        <v>513500000</v>
      </c>
      <c r="M13" s="41">
        <v>1883900000</v>
      </c>
      <c r="N13" s="31"/>
      <c r="O13" s="42">
        <v>531600000</v>
      </c>
      <c r="P13" s="130">
        <v>587000000</v>
      </c>
      <c r="Q13" s="130">
        <v>631400000</v>
      </c>
      <c r="R13" s="130"/>
      <c r="S13" s="215">
        <v>1750000000</v>
      </c>
      <c r="T13" s="28"/>
      <c r="U13" s="437"/>
      <c r="V13" s="28"/>
      <c r="W13" s="28"/>
      <c r="X13" s="28"/>
      <c r="Y13" s="34"/>
      <c r="Z13" s="158"/>
      <c r="AA13" s="158"/>
      <c r="AB13" s="158"/>
      <c r="AC13" s="158"/>
      <c r="AD13" s="158"/>
      <c r="AE13" s="158"/>
      <c r="AF13" s="158"/>
    </row>
    <row r="14" spans="1:32" x14ac:dyDescent="0.3">
      <c r="A14" s="207" t="s">
        <v>146</v>
      </c>
      <c r="B14" s="35"/>
      <c r="C14" s="210">
        <v>142000000</v>
      </c>
      <c r="D14" s="131">
        <v>171400000</v>
      </c>
      <c r="E14" s="131">
        <v>104000000</v>
      </c>
      <c r="F14" s="211">
        <v>67400000</v>
      </c>
      <c r="G14" s="212">
        <v>484800000</v>
      </c>
      <c r="H14" s="35"/>
      <c r="I14" s="210">
        <v>48700000</v>
      </c>
      <c r="J14" s="131">
        <v>43900000</v>
      </c>
      <c r="K14" s="131">
        <v>39800000</v>
      </c>
      <c r="L14" s="131">
        <v>40300000</v>
      </c>
      <c r="M14" s="348">
        <v>172700000</v>
      </c>
      <c r="N14" s="36"/>
      <c r="O14" s="210">
        <v>28300000</v>
      </c>
      <c r="P14" s="131">
        <v>24700000</v>
      </c>
      <c r="Q14" s="131">
        <v>29500000</v>
      </c>
      <c r="R14" s="131"/>
      <c r="S14" s="348">
        <v>82500000</v>
      </c>
      <c r="T14" s="35"/>
      <c r="U14" s="437"/>
      <c r="V14" s="34"/>
      <c r="W14" s="28"/>
      <c r="X14" s="34"/>
      <c r="Y14" s="28"/>
      <c r="Z14" s="26"/>
      <c r="AA14" s="26"/>
      <c r="AB14" s="26"/>
      <c r="AC14" s="26"/>
      <c r="AD14" s="26"/>
      <c r="AE14" s="26"/>
      <c r="AF14" s="26"/>
    </row>
    <row r="15" spans="1:32" x14ac:dyDescent="0.3">
      <c r="A15" s="37" t="s">
        <v>14</v>
      </c>
      <c r="B15" s="28"/>
      <c r="C15" s="32">
        <f>C13+C14</f>
        <v>511900000</v>
      </c>
      <c r="D15" s="29">
        <f t="shared" ref="D15:G15" si="0">D13+D14</f>
        <v>550700000</v>
      </c>
      <c r="E15" s="29">
        <f t="shared" si="0"/>
        <v>489600000</v>
      </c>
      <c r="F15" s="222">
        <f t="shared" si="0"/>
        <v>478779068.80959201</v>
      </c>
      <c r="G15" s="276">
        <f t="shared" si="0"/>
        <v>2031000000</v>
      </c>
      <c r="H15" s="28"/>
      <c r="I15" s="32">
        <v>485700000</v>
      </c>
      <c r="J15" s="29">
        <v>501800000</v>
      </c>
      <c r="K15" s="29">
        <f>K13+K14</f>
        <v>515300000</v>
      </c>
      <c r="L15" s="29">
        <v>553800000</v>
      </c>
      <c r="M15" s="349">
        <v>2056600000</v>
      </c>
      <c r="N15" s="36"/>
      <c r="O15" s="32">
        <v>559900000</v>
      </c>
      <c r="P15" s="407">
        <v>611700000</v>
      </c>
      <c r="Q15" s="407">
        <v>660900000</v>
      </c>
      <c r="R15" s="407"/>
      <c r="S15" s="349">
        <v>1832500000</v>
      </c>
      <c r="T15" s="28"/>
      <c r="U15" s="437"/>
      <c r="V15" s="28"/>
      <c r="W15" s="28"/>
      <c r="X15" s="28"/>
      <c r="Y15" s="28"/>
      <c r="Z15" s="26"/>
      <c r="AA15" s="26"/>
      <c r="AB15" s="26"/>
      <c r="AC15" s="26"/>
      <c r="AD15" s="26"/>
      <c r="AE15" s="26"/>
      <c r="AF15" s="26"/>
    </row>
    <row r="16" spans="1:32" x14ac:dyDescent="0.3">
      <c r="A16" s="13"/>
      <c r="B16" s="26"/>
      <c r="C16" s="54"/>
      <c r="D16" s="35"/>
      <c r="E16" s="35"/>
      <c r="F16" s="222"/>
      <c r="G16" s="30"/>
      <c r="H16" s="442"/>
      <c r="I16" s="54"/>
      <c r="J16" s="35"/>
      <c r="K16" s="35"/>
      <c r="L16" s="346"/>
      <c r="M16" s="53"/>
      <c r="N16" s="31"/>
      <c r="O16" s="54"/>
      <c r="P16" s="408"/>
      <c r="Q16" s="408"/>
      <c r="R16" s="409"/>
      <c r="S16" s="410"/>
      <c r="T16" s="360"/>
      <c r="U16" s="437"/>
      <c r="V16" s="26"/>
      <c r="W16" s="26"/>
      <c r="X16" s="26"/>
      <c r="Y16" s="26"/>
      <c r="Z16" s="26"/>
      <c r="AA16" s="26"/>
      <c r="AB16" s="26"/>
      <c r="AC16" s="26"/>
      <c r="AD16" s="26"/>
      <c r="AE16" s="26"/>
      <c r="AF16" s="26"/>
    </row>
    <row r="17" spans="1:32" x14ac:dyDescent="0.3">
      <c r="A17" s="25" t="s">
        <v>15</v>
      </c>
      <c r="B17" s="28"/>
      <c r="C17" s="54"/>
      <c r="D17" s="35"/>
      <c r="E17" s="35"/>
      <c r="F17" s="222"/>
      <c r="G17" s="30"/>
      <c r="H17" s="28"/>
      <c r="I17" s="54"/>
      <c r="J17" s="35"/>
      <c r="K17" s="35"/>
      <c r="L17" s="346"/>
      <c r="M17" s="53"/>
      <c r="N17" s="31"/>
      <c r="O17" s="54"/>
      <c r="P17" s="408"/>
      <c r="Q17" s="408"/>
      <c r="R17" s="409"/>
      <c r="S17" s="410"/>
      <c r="T17" s="28"/>
      <c r="U17" s="437"/>
      <c r="V17" s="28"/>
      <c r="W17" s="28"/>
      <c r="X17" s="28"/>
      <c r="Y17" s="34"/>
      <c r="Z17" s="26"/>
      <c r="AA17" s="26"/>
      <c r="AB17" s="26"/>
      <c r="AC17" s="26"/>
      <c r="AD17" s="26"/>
      <c r="AE17" s="26"/>
      <c r="AF17" s="26"/>
    </row>
    <row r="18" spans="1:32" ht="26" x14ac:dyDescent="0.3">
      <c r="A18" s="27" t="s">
        <v>169</v>
      </c>
      <c r="B18" s="34"/>
      <c r="C18" s="223">
        <v>46600000</v>
      </c>
      <c r="D18" s="224">
        <v>46800000</v>
      </c>
      <c r="E18" s="224">
        <v>46800000</v>
      </c>
      <c r="F18" s="225">
        <v>51500000</v>
      </c>
      <c r="G18" s="226">
        <f>F18+E18+D18+C18</f>
        <v>191700000</v>
      </c>
      <c r="H18" s="34"/>
      <c r="I18" s="223">
        <v>54900000</v>
      </c>
      <c r="J18" s="224">
        <v>52800000</v>
      </c>
      <c r="K18" s="224">
        <v>53900000</v>
      </c>
      <c r="L18" s="224">
        <v>52800000</v>
      </c>
      <c r="M18" s="226">
        <v>214400000</v>
      </c>
      <c r="N18" s="31"/>
      <c r="O18" s="223">
        <v>50400000</v>
      </c>
      <c r="P18" s="224">
        <v>54100000</v>
      </c>
      <c r="Q18" s="224">
        <v>54800000</v>
      </c>
      <c r="R18" s="224"/>
      <c r="S18" s="226">
        <v>159300000</v>
      </c>
      <c r="T18" s="34"/>
      <c r="U18" s="437"/>
      <c r="V18" s="28"/>
      <c r="W18" s="28"/>
      <c r="X18" s="34"/>
      <c r="Y18" s="28"/>
      <c r="Z18" s="26"/>
      <c r="AA18" s="26"/>
      <c r="AB18" s="26"/>
      <c r="AC18" s="26"/>
      <c r="AD18" s="26"/>
      <c r="AE18" s="26"/>
      <c r="AF18" s="26"/>
    </row>
    <row r="19" spans="1:32" x14ac:dyDescent="0.3">
      <c r="A19" s="27" t="s">
        <v>147</v>
      </c>
      <c r="B19" s="28"/>
      <c r="C19" s="213">
        <v>34900000</v>
      </c>
      <c r="D19" s="130">
        <v>27600000</v>
      </c>
      <c r="E19" s="130">
        <v>24300000</v>
      </c>
      <c r="F19" s="214">
        <v>23400000</v>
      </c>
      <c r="G19" s="215">
        <f>F19+E19+D19+C19</f>
        <v>110200000</v>
      </c>
      <c r="H19" s="28"/>
      <c r="I19" s="213">
        <v>18600000</v>
      </c>
      <c r="J19" s="130">
        <v>17800000</v>
      </c>
      <c r="K19" s="130">
        <v>19600000</v>
      </c>
      <c r="L19" s="130">
        <v>16600000</v>
      </c>
      <c r="M19" s="215">
        <v>72600000</v>
      </c>
      <c r="N19" s="31"/>
      <c r="O19" s="213">
        <v>12800000</v>
      </c>
      <c r="P19" s="130">
        <v>12300000</v>
      </c>
      <c r="Q19" s="130">
        <v>13900000</v>
      </c>
      <c r="R19" s="130"/>
      <c r="S19" s="215">
        <v>39000000</v>
      </c>
      <c r="T19" s="28"/>
      <c r="U19" s="437"/>
      <c r="V19" s="28"/>
      <c r="W19" s="28"/>
      <c r="X19" s="28"/>
      <c r="Y19" s="34"/>
      <c r="Z19" s="26"/>
      <c r="AA19" s="26"/>
      <c r="AB19" s="26"/>
      <c r="AC19" s="26"/>
      <c r="AD19" s="26"/>
      <c r="AE19" s="26"/>
      <c r="AF19" s="26"/>
    </row>
    <row r="20" spans="1:32" s="159" customFormat="1" x14ac:dyDescent="0.3">
      <c r="A20" s="27" t="s">
        <v>134</v>
      </c>
      <c r="B20" s="28"/>
      <c r="C20" s="210">
        <v>10900000</v>
      </c>
      <c r="D20" s="131">
        <v>10700000</v>
      </c>
      <c r="E20" s="131">
        <v>10400000</v>
      </c>
      <c r="F20" s="212">
        <v>8000000</v>
      </c>
      <c r="G20" s="215">
        <v>40000000</v>
      </c>
      <c r="H20" s="28"/>
      <c r="I20" s="210">
        <v>4700000</v>
      </c>
      <c r="J20" s="131">
        <v>4000000</v>
      </c>
      <c r="K20" s="131">
        <v>4000000</v>
      </c>
      <c r="L20" s="131">
        <v>3700000</v>
      </c>
      <c r="M20" s="348">
        <v>16400000</v>
      </c>
      <c r="N20" s="36"/>
      <c r="O20" s="210">
        <v>3600000</v>
      </c>
      <c r="P20" s="131">
        <v>3400000</v>
      </c>
      <c r="Q20" s="131">
        <v>3600000</v>
      </c>
      <c r="R20" s="131"/>
      <c r="S20" s="348">
        <v>10600000</v>
      </c>
      <c r="T20" s="28"/>
      <c r="U20" s="437"/>
      <c r="V20" s="28"/>
      <c r="W20" s="28"/>
      <c r="X20" s="28"/>
      <c r="Y20" s="34"/>
      <c r="Z20" s="158"/>
      <c r="AA20" s="158"/>
      <c r="AB20" s="158"/>
      <c r="AC20" s="158"/>
      <c r="AD20" s="158"/>
      <c r="AE20" s="158"/>
      <c r="AF20" s="158"/>
    </row>
    <row r="21" spans="1:32" x14ac:dyDescent="0.3">
      <c r="A21" s="37" t="s">
        <v>16</v>
      </c>
      <c r="B21" s="28"/>
      <c r="C21" s="32">
        <v>92400000</v>
      </c>
      <c r="D21" s="29">
        <v>85100000</v>
      </c>
      <c r="E21" s="29">
        <v>81500000</v>
      </c>
      <c r="F21" s="222">
        <v>82900000</v>
      </c>
      <c r="G21" s="227">
        <v>341900000</v>
      </c>
      <c r="H21" s="28"/>
      <c r="I21" s="32">
        <v>78200000</v>
      </c>
      <c r="J21" s="29">
        <v>74600000</v>
      </c>
      <c r="K21" s="29">
        <v>77500000</v>
      </c>
      <c r="L21" s="29">
        <v>73100000</v>
      </c>
      <c r="M21" s="227">
        <v>303400000</v>
      </c>
      <c r="N21" s="36"/>
      <c r="O21" s="32">
        <v>66800000</v>
      </c>
      <c r="P21" s="407">
        <v>69800000</v>
      </c>
      <c r="Q21" s="407">
        <v>72300000</v>
      </c>
      <c r="R21" s="407"/>
      <c r="S21" s="411">
        <v>208900000</v>
      </c>
      <c r="T21" s="28"/>
      <c r="U21" s="437"/>
      <c r="V21" s="28"/>
      <c r="W21" s="34"/>
      <c r="X21" s="28"/>
      <c r="Y21" s="28"/>
      <c r="Z21" s="26"/>
      <c r="AA21" s="26"/>
      <c r="AB21" s="26"/>
      <c r="AC21" s="26"/>
      <c r="AD21" s="26"/>
      <c r="AE21" s="26"/>
      <c r="AF21" s="26"/>
    </row>
    <row r="22" spans="1:32" x14ac:dyDescent="0.3">
      <c r="A22" s="13"/>
      <c r="C22" s="54"/>
      <c r="D22" s="228"/>
      <c r="E22" s="228"/>
      <c r="F22" s="222"/>
      <c r="G22" s="30"/>
      <c r="I22" s="54"/>
      <c r="J22" s="228"/>
      <c r="K22" s="228"/>
      <c r="L22" s="228"/>
      <c r="M22" s="53"/>
      <c r="N22" s="31"/>
      <c r="O22" s="54"/>
      <c r="P22" s="412"/>
      <c r="Q22" s="412"/>
      <c r="R22" s="412"/>
      <c r="S22" s="410"/>
      <c r="U22" s="437"/>
    </row>
    <row r="23" spans="1:32" x14ac:dyDescent="0.3">
      <c r="A23" s="25" t="s">
        <v>17</v>
      </c>
      <c r="C23" s="32">
        <v>419500000</v>
      </c>
      <c r="D23" s="29">
        <v>465600000</v>
      </c>
      <c r="E23" s="29">
        <v>408100000</v>
      </c>
      <c r="F23" s="222">
        <v>395900000</v>
      </c>
      <c r="G23" s="102">
        <v>1689100000</v>
      </c>
      <c r="I23" s="32">
        <v>407500000</v>
      </c>
      <c r="J23" s="29">
        <v>427200000</v>
      </c>
      <c r="K23" s="29">
        <v>437800000</v>
      </c>
      <c r="L23" s="29">
        <v>480700000</v>
      </c>
      <c r="M23" s="91">
        <v>1753200000</v>
      </c>
      <c r="N23" s="36"/>
      <c r="O23" s="32">
        <v>493100000</v>
      </c>
      <c r="P23" s="407">
        <v>541900000</v>
      </c>
      <c r="Q23" s="407">
        <v>588600000</v>
      </c>
      <c r="R23" s="407"/>
      <c r="S23" s="349">
        <v>1623600000</v>
      </c>
      <c r="U23" s="437"/>
    </row>
    <row r="24" spans="1:32" x14ac:dyDescent="0.3">
      <c r="A24" s="13"/>
      <c r="C24" s="54"/>
      <c r="D24" s="228"/>
      <c r="E24" s="228"/>
      <c r="F24" s="222"/>
      <c r="G24" s="30"/>
      <c r="I24" s="54"/>
      <c r="J24" s="228"/>
      <c r="K24" s="228"/>
      <c r="L24" s="228"/>
      <c r="M24" s="53"/>
      <c r="N24" s="31"/>
      <c r="O24" s="54"/>
      <c r="P24" s="412"/>
      <c r="Q24" s="412"/>
      <c r="R24" s="412"/>
      <c r="S24" s="410"/>
      <c r="U24" s="437"/>
    </row>
    <row r="25" spans="1:32" x14ac:dyDescent="0.3">
      <c r="A25" s="25" t="s">
        <v>18</v>
      </c>
      <c r="C25" s="54"/>
      <c r="D25" s="228"/>
      <c r="E25" s="228"/>
      <c r="F25" s="222"/>
      <c r="G25" s="30"/>
      <c r="I25" s="54"/>
      <c r="J25" s="228"/>
      <c r="K25" s="228"/>
      <c r="L25" s="228"/>
      <c r="M25" s="53"/>
      <c r="N25" s="31"/>
      <c r="O25" s="54"/>
      <c r="P25" s="412"/>
      <c r="Q25" s="412"/>
      <c r="R25" s="412"/>
      <c r="S25" s="410"/>
      <c r="U25" s="437"/>
    </row>
    <row r="26" spans="1:32" x14ac:dyDescent="0.3">
      <c r="A26" s="27" t="s">
        <v>19</v>
      </c>
      <c r="C26" s="32">
        <v>240800000</v>
      </c>
      <c r="D26" s="29">
        <v>243100000</v>
      </c>
      <c r="E26" s="29">
        <v>255000000</v>
      </c>
      <c r="F26" s="222">
        <v>283600000</v>
      </c>
      <c r="G26" s="102">
        <v>1022500000</v>
      </c>
      <c r="I26" s="32">
        <v>255700000</v>
      </c>
      <c r="J26" s="29">
        <v>257600000</v>
      </c>
      <c r="K26" s="29">
        <v>272500000</v>
      </c>
      <c r="L26" s="29">
        <v>301500000</v>
      </c>
      <c r="M26" s="91">
        <v>1087300000</v>
      </c>
      <c r="N26" s="36"/>
      <c r="O26" s="32">
        <v>276400000</v>
      </c>
      <c r="P26" s="407">
        <v>289100000</v>
      </c>
      <c r="Q26" s="407">
        <v>297600000</v>
      </c>
      <c r="R26" s="407"/>
      <c r="S26" s="349">
        <v>863100000</v>
      </c>
      <c r="U26" s="437"/>
    </row>
    <row r="27" spans="1:32" x14ac:dyDescent="0.3">
      <c r="A27" s="27" t="s">
        <v>20</v>
      </c>
      <c r="C27" s="42">
        <v>193500000</v>
      </c>
      <c r="D27" s="38">
        <v>193000000</v>
      </c>
      <c r="E27" s="38">
        <v>192600000</v>
      </c>
      <c r="F27" s="171">
        <v>187000000</v>
      </c>
      <c r="G27" s="45">
        <v>766100000</v>
      </c>
      <c r="I27" s="42">
        <v>187700000</v>
      </c>
      <c r="J27" s="38">
        <v>193800000</v>
      </c>
      <c r="K27" s="38">
        <v>191800000</v>
      </c>
      <c r="L27" s="38">
        <v>182200000</v>
      </c>
      <c r="M27" s="41">
        <v>755500000</v>
      </c>
      <c r="N27" s="36"/>
      <c r="O27" s="42">
        <v>172800000</v>
      </c>
      <c r="P27" s="130">
        <v>180800000</v>
      </c>
      <c r="Q27" s="130">
        <v>181000000</v>
      </c>
      <c r="R27" s="130"/>
      <c r="S27" s="215">
        <v>534600000</v>
      </c>
      <c r="U27" s="437"/>
    </row>
    <row r="28" spans="1:32" x14ac:dyDescent="0.3">
      <c r="A28" s="27" t="s">
        <v>21</v>
      </c>
      <c r="C28" s="42">
        <v>74700000</v>
      </c>
      <c r="D28" s="38">
        <v>68600000</v>
      </c>
      <c r="E28" s="38">
        <v>70400000</v>
      </c>
      <c r="F28" s="171">
        <v>74100000</v>
      </c>
      <c r="G28" s="41">
        <v>287800000</v>
      </c>
      <c r="I28" s="42">
        <v>78300000</v>
      </c>
      <c r="J28" s="38">
        <v>78000000</v>
      </c>
      <c r="K28" s="38">
        <v>68800000</v>
      </c>
      <c r="L28" s="38">
        <v>80100000</v>
      </c>
      <c r="M28" s="41">
        <v>305200000</v>
      </c>
      <c r="N28" s="36"/>
      <c r="O28" s="42">
        <v>72900000</v>
      </c>
      <c r="P28" s="130">
        <v>79100000</v>
      </c>
      <c r="Q28" s="130">
        <v>87400000</v>
      </c>
      <c r="R28" s="130"/>
      <c r="S28" s="215">
        <v>239400000</v>
      </c>
      <c r="U28" s="437"/>
    </row>
    <row r="29" spans="1:32" x14ac:dyDescent="0.3">
      <c r="A29" s="27" t="s">
        <v>22</v>
      </c>
      <c r="B29" s="28"/>
      <c r="C29" s="42">
        <v>7900000</v>
      </c>
      <c r="D29" s="38">
        <v>7800000</v>
      </c>
      <c r="E29" s="38">
        <v>6800000</v>
      </c>
      <c r="F29" s="171">
        <v>9300000</v>
      </c>
      <c r="G29" s="45">
        <v>31800000</v>
      </c>
      <c r="H29" s="28"/>
      <c r="I29" s="42">
        <v>5700000</v>
      </c>
      <c r="J29" s="38">
        <v>4900000</v>
      </c>
      <c r="K29" s="38">
        <v>4700000</v>
      </c>
      <c r="L29" s="38">
        <v>4900000</v>
      </c>
      <c r="M29" s="41">
        <v>20200000</v>
      </c>
      <c r="N29" s="36"/>
      <c r="O29" s="42">
        <v>3800000</v>
      </c>
      <c r="P29" s="130">
        <v>3800000</v>
      </c>
      <c r="Q29" s="130">
        <v>4200000</v>
      </c>
      <c r="R29" s="130"/>
      <c r="S29" s="215">
        <v>11800000</v>
      </c>
      <c r="T29" s="28"/>
      <c r="U29" s="437"/>
      <c r="V29" s="28"/>
      <c r="W29" s="28"/>
      <c r="X29" s="28"/>
      <c r="Y29" s="28"/>
      <c r="Z29" s="26"/>
      <c r="AA29" s="26"/>
      <c r="AB29" s="26"/>
      <c r="AC29" s="26"/>
      <c r="AD29" s="26"/>
      <c r="AE29" s="26"/>
      <c r="AF29" s="26"/>
    </row>
    <row r="30" spans="1:32" ht="26" x14ac:dyDescent="0.3">
      <c r="A30" s="27" t="s">
        <v>170</v>
      </c>
      <c r="B30" s="28"/>
      <c r="C30" s="43">
        <v>52300000</v>
      </c>
      <c r="D30" s="48">
        <v>16000000</v>
      </c>
      <c r="E30" s="48">
        <v>3200000</v>
      </c>
      <c r="F30" s="170">
        <v>9000000</v>
      </c>
      <c r="G30" s="49">
        <v>80500000</v>
      </c>
      <c r="H30" s="28"/>
      <c r="I30" s="43">
        <v>-300000</v>
      </c>
      <c r="J30" s="48">
        <v>500000</v>
      </c>
      <c r="K30" s="48">
        <v>0</v>
      </c>
      <c r="L30" s="48">
        <v>93900000</v>
      </c>
      <c r="M30" s="44">
        <v>94100000</v>
      </c>
      <c r="N30" s="36"/>
      <c r="O30" s="43">
        <v>22500000</v>
      </c>
      <c r="P30" s="131">
        <v>13800000</v>
      </c>
      <c r="Q30" s="131">
        <v>3700000</v>
      </c>
      <c r="R30" s="131"/>
      <c r="S30" s="348">
        <v>40000000</v>
      </c>
      <c r="T30" s="28"/>
      <c r="U30" s="437"/>
      <c r="V30" s="28"/>
      <c r="W30" s="28"/>
      <c r="X30" s="28"/>
      <c r="Y30" s="28"/>
      <c r="Z30" s="26"/>
      <c r="AA30" s="26"/>
      <c r="AB30" s="26"/>
      <c r="AC30" s="26"/>
      <c r="AD30" s="26"/>
      <c r="AE30" s="26"/>
      <c r="AF30" s="26"/>
    </row>
    <row r="31" spans="1:32" x14ac:dyDescent="0.3">
      <c r="A31" s="37" t="s">
        <v>23</v>
      </c>
      <c r="C31" s="32">
        <v>569200000</v>
      </c>
      <c r="D31" s="29">
        <v>528500000</v>
      </c>
      <c r="E31" s="29">
        <v>528000000</v>
      </c>
      <c r="F31" s="222">
        <v>563000000</v>
      </c>
      <c r="G31" s="102">
        <v>2188700000</v>
      </c>
      <c r="I31" s="32">
        <v>527100000</v>
      </c>
      <c r="J31" s="29">
        <v>534800000</v>
      </c>
      <c r="K31" s="29">
        <v>537800000</v>
      </c>
      <c r="L31" s="29">
        <v>662600000</v>
      </c>
      <c r="M31" s="91">
        <v>2262300000</v>
      </c>
      <c r="N31" s="36"/>
      <c r="O31" s="32">
        <v>548400000</v>
      </c>
      <c r="P31" s="407">
        <v>566600000</v>
      </c>
      <c r="Q31" s="407">
        <v>573900000</v>
      </c>
      <c r="R31" s="407"/>
      <c r="S31" s="349">
        <v>1688900000</v>
      </c>
      <c r="U31" s="437"/>
    </row>
    <row r="32" spans="1:32" x14ac:dyDescent="0.3">
      <c r="A32" s="13"/>
      <c r="C32" s="54"/>
      <c r="D32" s="228"/>
      <c r="E32" s="228"/>
      <c r="F32" s="222"/>
      <c r="G32" s="30"/>
      <c r="I32" s="54"/>
      <c r="J32" s="228"/>
      <c r="K32" s="228"/>
      <c r="L32" s="228"/>
      <c r="M32" s="53"/>
      <c r="N32" s="31"/>
      <c r="O32" s="54"/>
      <c r="P32" s="412"/>
      <c r="Q32" s="412"/>
      <c r="R32" s="412"/>
      <c r="S32" s="410"/>
      <c r="U32" s="437"/>
    </row>
    <row r="33" spans="1:21" x14ac:dyDescent="0.3">
      <c r="A33" s="25" t="s">
        <v>197</v>
      </c>
      <c r="C33" s="32">
        <v>-149700000</v>
      </c>
      <c r="D33" s="29">
        <v>-62900000</v>
      </c>
      <c r="E33" s="29">
        <v>-119900000</v>
      </c>
      <c r="F33" s="222">
        <v>-167100000</v>
      </c>
      <c r="G33" s="102">
        <v>-499600000</v>
      </c>
      <c r="I33" s="32">
        <v>-119600000</v>
      </c>
      <c r="J33" s="29">
        <v>-107600000</v>
      </c>
      <c r="K33" s="29">
        <v>-100000000</v>
      </c>
      <c r="L33" s="29">
        <v>-181900000</v>
      </c>
      <c r="M33" s="91">
        <v>-509100000</v>
      </c>
      <c r="N33" s="36"/>
      <c r="O33" s="32">
        <v>-55300000</v>
      </c>
      <c r="P33" s="407">
        <v>-24700000</v>
      </c>
      <c r="Q33" s="407">
        <v>14700000</v>
      </c>
      <c r="R33" s="407"/>
      <c r="S33" s="349">
        <v>-65300000</v>
      </c>
      <c r="U33" s="437"/>
    </row>
    <row r="34" spans="1:21" x14ac:dyDescent="0.3">
      <c r="A34" s="13"/>
      <c r="C34" s="54"/>
      <c r="D34" s="228"/>
      <c r="E34" s="228"/>
      <c r="F34" s="222"/>
      <c r="G34" s="30"/>
      <c r="I34" s="54"/>
      <c r="J34" s="228"/>
      <c r="K34" s="228"/>
      <c r="L34" s="228"/>
      <c r="M34" s="53"/>
      <c r="N34" s="31"/>
      <c r="O34" s="54"/>
      <c r="P34" s="412"/>
      <c r="Q34" s="412"/>
      <c r="R34" s="412"/>
      <c r="S34" s="410"/>
      <c r="U34" s="437"/>
    </row>
    <row r="35" spans="1:21" x14ac:dyDescent="0.3">
      <c r="A35" s="25" t="s">
        <v>24</v>
      </c>
      <c r="C35" s="173">
        <v>-3600000</v>
      </c>
      <c r="D35" s="174">
        <v>-10100000</v>
      </c>
      <c r="E35" s="174">
        <v>-9400000</v>
      </c>
      <c r="F35" s="221">
        <v>-1100000</v>
      </c>
      <c r="G35" s="175">
        <v>-24200000</v>
      </c>
      <c r="I35" s="173">
        <v>-1800000</v>
      </c>
      <c r="J35" s="174">
        <v>-18800000</v>
      </c>
      <c r="K35" s="174">
        <v>-11200000</v>
      </c>
      <c r="L35" s="174">
        <v>-16400000</v>
      </c>
      <c r="M35" s="229">
        <v>-48200000</v>
      </c>
      <c r="N35" s="36"/>
      <c r="O35" s="173">
        <v>-8500000</v>
      </c>
      <c r="P35" s="413">
        <v>1300000</v>
      </c>
      <c r="Q35" s="413">
        <v>-3200000</v>
      </c>
      <c r="R35" s="413"/>
      <c r="S35" s="414">
        <v>-10400000</v>
      </c>
      <c r="U35" s="437"/>
    </row>
    <row r="36" spans="1:21" x14ac:dyDescent="0.3">
      <c r="A36" s="13"/>
      <c r="C36" s="54"/>
      <c r="D36" s="228"/>
      <c r="E36" s="228"/>
      <c r="F36" s="222"/>
      <c r="G36" s="30"/>
      <c r="I36" s="54"/>
      <c r="J36" s="228"/>
      <c r="K36" s="228"/>
      <c r="L36" s="228"/>
      <c r="M36" s="53"/>
      <c r="N36" s="31"/>
      <c r="O36" s="54"/>
      <c r="P36" s="412"/>
      <c r="Q36" s="412"/>
      <c r="R36" s="412"/>
      <c r="S36" s="410"/>
      <c r="U36" s="437"/>
    </row>
    <row r="37" spans="1:21" x14ac:dyDescent="0.3">
      <c r="A37" s="25" t="s">
        <v>198</v>
      </c>
      <c r="C37" s="32">
        <v>-153300000</v>
      </c>
      <c r="D37" s="29">
        <v>-73000000</v>
      </c>
      <c r="E37" s="29">
        <v>-129300000</v>
      </c>
      <c r="F37" s="222">
        <v>-168200000</v>
      </c>
      <c r="G37" s="102">
        <v>-523799999.99999994</v>
      </c>
      <c r="I37" s="32">
        <v>-121400000</v>
      </c>
      <c r="J37" s="29">
        <v>-126400000</v>
      </c>
      <c r="K37" s="29">
        <v>-111200000</v>
      </c>
      <c r="L37" s="29">
        <v>-198300000</v>
      </c>
      <c r="M37" s="91">
        <v>-557300000</v>
      </c>
      <c r="N37" s="36"/>
      <c r="O37" s="32">
        <v>-63800000</v>
      </c>
      <c r="P37" s="407">
        <v>-23400000</v>
      </c>
      <c r="Q37" s="407">
        <v>11500000</v>
      </c>
      <c r="R37" s="407"/>
      <c r="S37" s="349">
        <v>-75700000</v>
      </c>
      <c r="U37" s="437"/>
    </row>
    <row r="38" spans="1:21" x14ac:dyDescent="0.3">
      <c r="A38" s="13"/>
      <c r="C38" s="54"/>
      <c r="D38" s="228"/>
      <c r="E38" s="228"/>
      <c r="F38" s="222"/>
      <c r="G38" s="30"/>
      <c r="I38" s="54"/>
      <c r="J38" s="228"/>
      <c r="K38" s="228"/>
      <c r="L38" s="228"/>
      <c r="M38" s="53"/>
      <c r="N38" s="31"/>
      <c r="O38" s="54"/>
      <c r="P38" s="412"/>
      <c r="Q38" s="412"/>
      <c r="R38" s="412"/>
      <c r="S38" s="410"/>
      <c r="U38" s="437"/>
    </row>
    <row r="39" spans="1:21" x14ac:dyDescent="0.3">
      <c r="A39" s="25" t="s">
        <v>25</v>
      </c>
      <c r="C39" s="173">
        <v>-14400000</v>
      </c>
      <c r="D39" s="174">
        <v>-25200000</v>
      </c>
      <c r="E39" s="174">
        <v>-13500000</v>
      </c>
      <c r="F39" s="221">
        <v>-5200000</v>
      </c>
      <c r="G39" s="229">
        <v>-58300000</v>
      </c>
      <c r="I39" s="173">
        <v>-8200000</v>
      </c>
      <c r="J39" s="174">
        <v>-17600000</v>
      </c>
      <c r="K39" s="174">
        <v>-8600000</v>
      </c>
      <c r="L39" s="174">
        <v>24800000</v>
      </c>
      <c r="M39" s="229">
        <v>-9600000</v>
      </c>
      <c r="N39" s="36"/>
      <c r="O39" s="173">
        <v>-18600000</v>
      </c>
      <c r="P39" s="413">
        <v>-16000000</v>
      </c>
      <c r="Q39" s="413">
        <v>-35200000</v>
      </c>
      <c r="R39" s="413"/>
      <c r="S39" s="414">
        <v>-69800000</v>
      </c>
      <c r="U39" s="437"/>
    </row>
    <row r="40" spans="1:21" x14ac:dyDescent="0.3">
      <c r="A40" s="13"/>
      <c r="C40" s="54"/>
      <c r="D40" s="228"/>
      <c r="E40" s="228"/>
      <c r="F40" s="30"/>
      <c r="G40" s="30"/>
      <c r="I40" s="54"/>
      <c r="J40" s="228"/>
      <c r="K40" s="228"/>
      <c r="L40" s="228"/>
      <c r="M40" s="350"/>
      <c r="N40" s="31"/>
      <c r="O40" s="54"/>
      <c r="P40" s="412"/>
      <c r="Q40" s="412"/>
      <c r="R40" s="412"/>
      <c r="S40" s="415"/>
      <c r="U40" s="437"/>
    </row>
    <row r="41" spans="1:21" ht="13.5" thickBot="1" x14ac:dyDescent="0.35">
      <c r="A41" s="25" t="s">
        <v>177</v>
      </c>
      <c r="C41" s="93">
        <v>-167700000</v>
      </c>
      <c r="D41" s="76">
        <v>-98200000</v>
      </c>
      <c r="E41" s="76">
        <v>-142800000</v>
      </c>
      <c r="F41" s="50">
        <v>-173400000</v>
      </c>
      <c r="G41" s="52">
        <v>-582100000</v>
      </c>
      <c r="I41" s="93">
        <v>-129600000</v>
      </c>
      <c r="J41" s="76">
        <v>-144000000</v>
      </c>
      <c r="K41" s="76">
        <v>-119800000</v>
      </c>
      <c r="L41" s="76">
        <v>-173500000</v>
      </c>
      <c r="M41" s="89">
        <v>-566900000</v>
      </c>
      <c r="N41" s="51"/>
      <c r="O41" s="93">
        <v>-82400000</v>
      </c>
      <c r="P41" s="416">
        <v>-39400000</v>
      </c>
      <c r="Q41" s="416">
        <v>-23700000</v>
      </c>
      <c r="R41" s="416"/>
      <c r="S41" s="417">
        <v>-145500000</v>
      </c>
      <c r="U41" s="437"/>
    </row>
    <row r="42" spans="1:21" ht="13.5" thickTop="1" x14ac:dyDescent="0.3">
      <c r="A42" s="13"/>
      <c r="C42" s="54"/>
      <c r="D42" s="228"/>
      <c r="E42" s="228"/>
      <c r="F42" s="30"/>
      <c r="G42" s="30"/>
      <c r="I42" s="54"/>
      <c r="J42" s="228"/>
      <c r="K42" s="228"/>
      <c r="L42" s="228"/>
      <c r="M42" s="53"/>
      <c r="N42" s="53"/>
      <c r="O42" s="54"/>
      <c r="P42" s="412"/>
      <c r="Q42" s="412"/>
      <c r="R42" s="412"/>
      <c r="S42" s="410"/>
      <c r="U42" s="437"/>
    </row>
    <row r="43" spans="1:21" ht="13.5" thickBot="1" x14ac:dyDescent="0.35">
      <c r="A43" s="25" t="s">
        <v>178</v>
      </c>
      <c r="C43" s="232">
        <v>-0.75</v>
      </c>
      <c r="D43" s="233">
        <v>-0.44</v>
      </c>
      <c r="E43" s="233">
        <v>-0.64</v>
      </c>
      <c r="F43" s="234">
        <v>-0.78</v>
      </c>
      <c r="G43" s="235">
        <v>-2.61</v>
      </c>
      <c r="I43" s="232">
        <v>-0.59</v>
      </c>
      <c r="J43" s="233">
        <v>-0.66</v>
      </c>
      <c r="K43" s="233">
        <f>K41/K47</f>
        <v>-0.54553734061930781</v>
      </c>
      <c r="L43" s="233">
        <v>-0.7918758557736193</v>
      </c>
      <c r="M43" s="345">
        <v>-2.5826879271070613</v>
      </c>
      <c r="N43" s="58"/>
      <c r="O43" s="232">
        <v>-0.38</v>
      </c>
      <c r="P43" s="418">
        <v>-0.18</v>
      </c>
      <c r="Q43" s="418">
        <v>-0.11</v>
      </c>
      <c r="R43" s="418"/>
      <c r="S43" s="419">
        <v>-0.67</v>
      </c>
      <c r="U43" s="437"/>
    </row>
    <row r="44" spans="1:21" ht="13.5" thickTop="1" x14ac:dyDescent="0.3">
      <c r="A44" s="13"/>
      <c r="C44" s="236"/>
      <c r="D44" s="237"/>
      <c r="E44" s="237"/>
      <c r="F44" s="238"/>
      <c r="G44" s="239"/>
      <c r="I44" s="236"/>
      <c r="J44" s="237"/>
      <c r="K44" s="237"/>
      <c r="L44" s="237"/>
      <c r="M44" s="172"/>
      <c r="N44" s="60"/>
      <c r="O44" s="236"/>
      <c r="P44" s="420"/>
      <c r="Q44" s="420"/>
      <c r="R44" s="420"/>
      <c r="S44" s="421"/>
      <c r="U44" s="437"/>
    </row>
    <row r="45" spans="1:21" ht="13.5" thickBot="1" x14ac:dyDescent="0.35">
      <c r="A45" s="25" t="s">
        <v>179</v>
      </c>
      <c r="C45" s="232">
        <v>-0.75</v>
      </c>
      <c r="D45" s="233">
        <v>-0.44</v>
      </c>
      <c r="E45" s="233">
        <v>-0.64</v>
      </c>
      <c r="F45" s="234">
        <v>-0.78</v>
      </c>
      <c r="G45" s="235">
        <v>-2.61</v>
      </c>
      <c r="I45" s="232">
        <v>-0.59</v>
      </c>
      <c r="J45" s="233">
        <v>-0.66</v>
      </c>
      <c r="K45" s="233">
        <f>K41/K49</f>
        <v>-0.54553734061930781</v>
      </c>
      <c r="L45" s="233">
        <v>-0.7918758557736193</v>
      </c>
      <c r="M45" s="345">
        <v>-2.5826879271070613</v>
      </c>
      <c r="N45" s="58"/>
      <c r="O45" s="232">
        <v>-0.38</v>
      </c>
      <c r="P45" s="418">
        <v>-0.18</v>
      </c>
      <c r="Q45" s="418">
        <v>-0.11</v>
      </c>
      <c r="R45" s="418"/>
      <c r="S45" s="419">
        <v>-0.67</v>
      </c>
      <c r="U45" s="437"/>
    </row>
    <row r="46" spans="1:21" ht="13.5" thickTop="1" x14ac:dyDescent="0.3">
      <c r="A46" s="13"/>
      <c r="C46" s="54"/>
      <c r="D46" s="35"/>
      <c r="E46" s="228"/>
      <c r="F46" s="230"/>
      <c r="G46" s="30"/>
      <c r="I46" s="54"/>
      <c r="J46" s="28"/>
      <c r="K46" s="28"/>
      <c r="L46" s="28"/>
      <c r="M46" s="53"/>
      <c r="N46" s="31"/>
      <c r="O46" s="54"/>
      <c r="P46" s="422"/>
      <c r="Q46" s="422"/>
      <c r="R46" s="422"/>
      <c r="S46" s="410"/>
    </row>
    <row r="47" spans="1:21" ht="26.5" thickBot="1" x14ac:dyDescent="0.35">
      <c r="A47" s="25" t="s">
        <v>180</v>
      </c>
      <c r="C47" s="64">
        <v>224400000</v>
      </c>
      <c r="D47" s="62">
        <v>223200000</v>
      </c>
      <c r="E47" s="62">
        <v>222300000</v>
      </c>
      <c r="F47" s="240">
        <v>221100000</v>
      </c>
      <c r="G47" s="63">
        <v>222700000</v>
      </c>
      <c r="I47" s="64">
        <v>219900000</v>
      </c>
      <c r="J47" s="62">
        <v>219500000</v>
      </c>
      <c r="K47" s="62">
        <v>219600000</v>
      </c>
      <c r="L47" s="62">
        <v>219100000</v>
      </c>
      <c r="M47" s="65">
        <v>219500000</v>
      </c>
      <c r="N47" s="36"/>
      <c r="O47" s="64">
        <v>218600000</v>
      </c>
      <c r="P47" s="423">
        <v>219000000</v>
      </c>
      <c r="Q47" s="423">
        <v>218900000</v>
      </c>
      <c r="R47" s="423"/>
      <c r="S47" s="404">
        <v>218700000</v>
      </c>
    </row>
    <row r="48" spans="1:21" ht="13.5" thickTop="1" x14ac:dyDescent="0.3">
      <c r="A48" s="13"/>
      <c r="C48" s="39"/>
      <c r="D48" s="241"/>
      <c r="E48" s="241"/>
      <c r="F48" s="171"/>
      <c r="G48" s="33"/>
      <c r="I48" s="39"/>
      <c r="M48" s="31"/>
      <c r="N48" s="31"/>
      <c r="O48" s="39"/>
      <c r="P48" s="128"/>
      <c r="Q48" s="128"/>
      <c r="R48" s="128"/>
      <c r="S48" s="166"/>
    </row>
    <row r="49" spans="1:20" ht="26.5" thickBot="1" x14ac:dyDescent="0.35">
      <c r="A49" s="25" t="s">
        <v>181</v>
      </c>
      <c r="C49" s="64">
        <v>224400000</v>
      </c>
      <c r="D49" s="62">
        <v>223200000</v>
      </c>
      <c r="E49" s="62">
        <v>222300000</v>
      </c>
      <c r="F49" s="240">
        <v>221100000</v>
      </c>
      <c r="G49" s="63">
        <v>222700000</v>
      </c>
      <c r="I49" s="64">
        <v>219900000</v>
      </c>
      <c r="J49" s="62">
        <v>219500000</v>
      </c>
      <c r="K49" s="62">
        <v>219600000</v>
      </c>
      <c r="L49" s="62">
        <v>219100000</v>
      </c>
      <c r="M49" s="65">
        <v>219500000</v>
      </c>
      <c r="N49" s="36"/>
      <c r="O49" s="64">
        <v>218600000</v>
      </c>
      <c r="P49" s="423">
        <v>219000000</v>
      </c>
      <c r="Q49" s="423">
        <v>218900000</v>
      </c>
      <c r="R49" s="423"/>
      <c r="S49" s="404">
        <v>218700000</v>
      </c>
    </row>
    <row r="50" spans="1:20" ht="10.25" customHeight="1" thickTop="1" x14ac:dyDescent="0.3">
      <c r="A50" s="18"/>
      <c r="C50" s="66"/>
      <c r="D50" s="67"/>
      <c r="E50" s="67"/>
      <c r="F50" s="67"/>
      <c r="G50" s="68"/>
      <c r="I50" s="66"/>
      <c r="J50" s="67"/>
      <c r="K50" s="67"/>
      <c r="L50" s="67"/>
      <c r="M50" s="68"/>
      <c r="N50" s="13"/>
      <c r="O50" s="66"/>
      <c r="P50" s="344"/>
      <c r="Q50" s="344"/>
      <c r="R50" s="344"/>
      <c r="S50" s="370"/>
    </row>
    <row r="51" spans="1:20" x14ac:dyDescent="0.3">
      <c r="C51" s="228"/>
      <c r="D51" s="228"/>
      <c r="E51" s="228"/>
      <c r="F51" s="228"/>
      <c r="G51" s="228"/>
      <c r="H51" s="228"/>
      <c r="I51" s="228"/>
      <c r="J51" s="228"/>
      <c r="K51" s="228"/>
      <c r="L51" s="228"/>
      <c r="M51" s="228"/>
      <c r="N51" s="228"/>
      <c r="O51" s="228"/>
      <c r="P51" s="228"/>
      <c r="Q51" s="228"/>
      <c r="R51" s="228"/>
      <c r="S51" s="228"/>
    </row>
    <row r="52" spans="1:20" ht="12.65" customHeight="1" x14ac:dyDescent="0.3">
      <c r="A52" s="487" t="s">
        <v>116</v>
      </c>
      <c r="B52" s="487"/>
      <c r="C52" s="487"/>
      <c r="D52" s="487"/>
      <c r="E52" s="487"/>
      <c r="F52" s="487"/>
      <c r="G52" s="487"/>
      <c r="H52" s="487"/>
      <c r="I52" s="487"/>
      <c r="J52" s="487"/>
      <c r="K52" s="487"/>
      <c r="L52" s="487"/>
      <c r="M52" s="487"/>
      <c r="N52" s="487"/>
      <c r="O52" s="487"/>
      <c r="P52" s="487"/>
      <c r="Q52" s="487"/>
      <c r="R52" s="487"/>
      <c r="S52" s="487"/>
      <c r="T52" s="487"/>
    </row>
    <row r="53" spans="1:20" ht="10.25" customHeight="1" x14ac:dyDescent="0.3">
      <c r="A53" s="154"/>
      <c r="B53" s="154"/>
      <c r="C53" s="438"/>
      <c r="D53" s="438"/>
      <c r="E53" s="438"/>
      <c r="F53" s="438"/>
      <c r="G53" s="438"/>
      <c r="H53" s="438"/>
      <c r="I53" s="438"/>
      <c r="J53" s="438"/>
      <c r="K53" s="438"/>
      <c r="L53" s="438"/>
      <c r="M53" s="438"/>
      <c r="N53" s="438"/>
      <c r="O53" s="358"/>
      <c r="P53" s="358"/>
      <c r="Q53" s="358"/>
      <c r="R53" s="358"/>
      <c r="S53" s="358"/>
      <c r="T53" s="358"/>
    </row>
    <row r="54" spans="1:20" ht="12.65" customHeight="1" x14ac:dyDescent="0.3">
      <c r="A54" s="486" t="s">
        <v>182</v>
      </c>
      <c r="B54" s="487"/>
      <c r="C54" s="487"/>
      <c r="D54" s="487"/>
      <c r="E54" s="487"/>
      <c r="F54" s="487"/>
      <c r="G54" s="487"/>
      <c r="H54" s="487"/>
      <c r="I54" s="487"/>
      <c r="J54" s="487"/>
      <c r="K54" s="487"/>
      <c r="L54" s="487"/>
      <c r="M54" s="487"/>
      <c r="N54" s="487"/>
      <c r="O54" s="487"/>
      <c r="P54" s="487"/>
      <c r="Q54" s="487"/>
      <c r="R54" s="487"/>
      <c r="S54" s="487"/>
      <c r="T54" s="487"/>
    </row>
    <row r="55" spans="1:20" ht="10.25" customHeight="1" x14ac:dyDescent="0.3">
      <c r="A55" s="129"/>
    </row>
    <row r="56" spans="1:20" ht="41.4" customHeight="1" x14ac:dyDescent="0.3">
      <c r="A56" s="485" t="s">
        <v>150</v>
      </c>
      <c r="B56" s="485"/>
      <c r="C56" s="485"/>
      <c r="D56" s="485"/>
      <c r="E56" s="485"/>
      <c r="F56" s="485"/>
      <c r="G56" s="485"/>
      <c r="H56" s="485"/>
      <c r="I56" s="485"/>
      <c r="J56" s="485"/>
      <c r="K56" s="485"/>
      <c r="L56" s="485"/>
      <c r="M56" s="485"/>
      <c r="N56" s="485"/>
      <c r="O56" s="485"/>
      <c r="P56" s="485"/>
      <c r="Q56" s="485"/>
      <c r="R56" s="485"/>
      <c r="S56" s="485"/>
      <c r="T56" s="485"/>
    </row>
    <row r="57" spans="1:20" ht="10.25" customHeight="1" x14ac:dyDescent="0.3">
      <c r="A57" s="129"/>
    </row>
    <row r="58" spans="1:20" ht="10.25" customHeight="1" x14ac:dyDescent="0.3">
      <c r="A58" s="129"/>
    </row>
    <row r="59" spans="1:20" ht="10.25" customHeight="1" x14ac:dyDescent="0.3">
      <c r="A59" s="129"/>
    </row>
    <row r="60" spans="1:20" ht="10.25" customHeight="1" x14ac:dyDescent="0.3">
      <c r="A60" s="128"/>
    </row>
    <row r="61" spans="1:20" ht="10.25" customHeight="1" x14ac:dyDescent="0.3">
      <c r="A61" s="128"/>
    </row>
    <row r="62" spans="1:20" ht="10.25" customHeight="1" x14ac:dyDescent="0.3">
      <c r="A62" s="128"/>
    </row>
    <row r="63" spans="1:20" ht="10.25" customHeight="1" x14ac:dyDescent="0.3">
      <c r="A63" s="128"/>
    </row>
    <row r="64" spans="1:20" ht="10.25" customHeight="1" x14ac:dyDescent="0.3">
      <c r="A64" s="128"/>
    </row>
    <row r="65" spans="1:1" ht="10.25" customHeight="1" x14ac:dyDescent="0.3">
      <c r="A65" s="128"/>
    </row>
    <row r="66" spans="1:1" ht="10.25" customHeight="1" x14ac:dyDescent="0.3">
      <c r="A66" s="128"/>
    </row>
    <row r="67" spans="1:1" ht="10.25" customHeight="1" x14ac:dyDescent="0.3">
      <c r="A67" s="128"/>
    </row>
    <row r="68" spans="1:1" ht="10.25" customHeight="1" x14ac:dyDescent="0.3">
      <c r="A68" s="128"/>
    </row>
    <row r="69" spans="1:1" ht="10.25" customHeight="1" x14ac:dyDescent="0.3">
      <c r="A69" s="128"/>
    </row>
    <row r="70" spans="1:1" x14ac:dyDescent="0.3">
      <c r="A70" s="128"/>
    </row>
  </sheetData>
  <mergeCells count="5">
    <mergeCell ref="A56:T56"/>
    <mergeCell ref="A54:T54"/>
    <mergeCell ref="A2:T2"/>
    <mergeCell ref="A3:T3"/>
    <mergeCell ref="A52:T5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5"/>
  <sheetViews>
    <sheetView topLeftCell="A25" workbookViewId="0">
      <selection activeCell="A49" sqref="A49"/>
    </sheetView>
  </sheetViews>
  <sheetFormatPr defaultColWidth="21.3984375" defaultRowHeight="13" x14ac:dyDescent="0.3"/>
  <cols>
    <col min="1" max="1" width="45.09765625" customWidth="1"/>
    <col min="2" max="2" width="1.3984375" style="139" customWidth="1"/>
    <col min="3" max="6" width="13.296875" style="159" customWidth="1"/>
    <col min="7" max="11" width="13.296875" style="139" customWidth="1"/>
    <col min="12" max="12" width="10.3984375" style="139" hidden="1" customWidth="1"/>
    <col min="13" max="13" width="21.3984375" customWidth="1"/>
  </cols>
  <sheetData>
    <row r="1" spans="1:12" ht="17.75" customHeight="1" x14ac:dyDescent="0.4">
      <c r="A1" s="1" t="s">
        <v>0</v>
      </c>
      <c r="B1" s="143"/>
      <c r="D1" s="70"/>
      <c r="E1" s="70"/>
      <c r="F1" s="70"/>
      <c r="G1" s="143"/>
      <c r="H1" s="143"/>
      <c r="I1" s="143"/>
      <c r="J1" s="143"/>
      <c r="K1" s="143"/>
      <c r="L1" s="143"/>
    </row>
    <row r="2" spans="1:12" ht="23.75" customHeight="1" x14ac:dyDescent="0.35">
      <c r="A2" s="488" t="s">
        <v>26</v>
      </c>
      <c r="B2" s="488"/>
      <c r="C2" s="488"/>
      <c r="D2" s="488"/>
      <c r="E2" s="488"/>
      <c r="F2" s="488"/>
      <c r="G2" s="488"/>
      <c r="H2" s="488"/>
      <c r="I2" s="488"/>
      <c r="J2" s="488"/>
      <c r="K2" s="488"/>
      <c r="L2" s="488"/>
    </row>
    <row r="3" spans="1:12" ht="17.75" customHeight="1" x14ac:dyDescent="0.4">
      <c r="A3" s="4" t="s">
        <v>27</v>
      </c>
      <c r="B3" s="143"/>
      <c r="D3" s="343"/>
      <c r="E3" s="343"/>
      <c r="F3" s="343"/>
      <c r="G3" s="342"/>
      <c r="H3" s="342"/>
      <c r="I3" s="143"/>
      <c r="J3" s="143"/>
      <c r="K3" s="143"/>
      <c r="L3" s="143"/>
    </row>
    <row r="4" spans="1:12" ht="17.75" customHeight="1" x14ac:dyDescent="0.3">
      <c r="A4" s="26"/>
      <c r="B4" s="138"/>
      <c r="D4" s="442"/>
      <c r="E4" s="442"/>
      <c r="F4" s="442"/>
      <c r="G4" s="138"/>
      <c r="H4" s="138"/>
      <c r="I4" s="138"/>
      <c r="J4" s="138"/>
      <c r="K4" s="138"/>
      <c r="L4" s="138"/>
    </row>
    <row r="5" spans="1:12" ht="24.75" customHeight="1" x14ac:dyDescent="0.3">
      <c r="A5" s="26"/>
      <c r="B5" s="144"/>
      <c r="C5" s="144" t="s">
        <v>9</v>
      </c>
      <c r="D5" s="144" t="s">
        <v>10</v>
      </c>
      <c r="E5" s="144" t="s">
        <v>7</v>
      </c>
      <c r="F5" s="144" t="s">
        <v>8</v>
      </c>
      <c r="G5" s="15" t="s">
        <v>9</v>
      </c>
      <c r="H5" s="15" t="s">
        <v>10</v>
      </c>
      <c r="I5" s="144" t="s">
        <v>7</v>
      </c>
      <c r="J5" s="144" t="s">
        <v>8</v>
      </c>
      <c r="K5" s="144" t="s">
        <v>9</v>
      </c>
      <c r="L5" s="15" t="s">
        <v>10</v>
      </c>
    </row>
    <row r="6" spans="1:12" ht="17.75" customHeight="1" x14ac:dyDescent="0.3">
      <c r="A6" s="26"/>
      <c r="B6" s="145" t="s">
        <v>12</v>
      </c>
      <c r="C6" s="20" t="s">
        <v>166</v>
      </c>
      <c r="D6" s="20">
        <v>2017</v>
      </c>
      <c r="E6" s="20">
        <v>2017</v>
      </c>
      <c r="F6" s="20">
        <v>2017</v>
      </c>
      <c r="G6" s="20">
        <v>2017</v>
      </c>
      <c r="H6" s="20">
        <v>2018</v>
      </c>
      <c r="I6" s="20">
        <v>2018</v>
      </c>
      <c r="J6" s="20">
        <v>2018</v>
      </c>
      <c r="K6" s="20">
        <v>2018</v>
      </c>
      <c r="L6" s="20">
        <v>2019</v>
      </c>
    </row>
    <row r="7" spans="1:12" ht="9.65" customHeight="1" x14ac:dyDescent="0.3">
      <c r="A7" s="26"/>
      <c r="B7" s="146"/>
      <c r="C7" s="28"/>
      <c r="D7" s="146"/>
      <c r="E7" s="146"/>
      <c r="F7" s="146"/>
      <c r="G7" s="146"/>
      <c r="H7" s="146"/>
      <c r="I7" s="146"/>
      <c r="J7" s="146"/>
      <c r="K7" s="146"/>
      <c r="L7" s="146"/>
    </row>
    <row r="8" spans="1:12" x14ac:dyDescent="0.3">
      <c r="A8" s="4" t="s">
        <v>28</v>
      </c>
      <c r="B8" s="146"/>
      <c r="C8" s="28"/>
      <c r="D8" s="146"/>
      <c r="E8" s="146"/>
      <c r="F8" s="146"/>
      <c r="G8" s="146"/>
      <c r="H8" s="146"/>
      <c r="I8" s="146"/>
      <c r="J8" s="146"/>
      <c r="K8" s="146"/>
      <c r="L8" s="146"/>
    </row>
    <row r="9" spans="1:12" x14ac:dyDescent="0.3">
      <c r="A9" s="26"/>
      <c r="B9" s="146"/>
      <c r="C9" s="28"/>
      <c r="D9" s="146"/>
      <c r="E9" s="146"/>
      <c r="F9" s="146"/>
      <c r="G9" s="146"/>
      <c r="H9" s="146"/>
      <c r="I9" s="146"/>
      <c r="J9" s="146"/>
      <c r="K9" s="146"/>
      <c r="L9" s="146"/>
    </row>
    <row r="10" spans="1:12" x14ac:dyDescent="0.3">
      <c r="A10" s="71" t="s">
        <v>29</v>
      </c>
      <c r="B10" s="146"/>
      <c r="C10" s="28"/>
      <c r="D10" s="146"/>
      <c r="E10" s="146"/>
      <c r="F10" s="146"/>
      <c r="G10" s="146"/>
      <c r="H10" s="146"/>
      <c r="I10" s="146"/>
      <c r="J10" s="146"/>
      <c r="K10" s="146"/>
      <c r="L10" s="146"/>
    </row>
    <row r="11" spans="1:12" x14ac:dyDescent="0.3">
      <c r="A11" s="72" t="s">
        <v>30</v>
      </c>
      <c r="B11" s="147"/>
      <c r="C11" s="73">
        <v>1436500000</v>
      </c>
      <c r="D11" s="73">
        <v>1213100000</v>
      </c>
      <c r="E11" s="255">
        <v>1340200000</v>
      </c>
      <c r="F11" s="291">
        <v>1174100000</v>
      </c>
      <c r="G11" s="310">
        <v>1025200000</v>
      </c>
      <c r="H11" s="310">
        <v>1078000000</v>
      </c>
      <c r="I11" s="310">
        <v>1093000000</v>
      </c>
      <c r="J11" s="310">
        <v>895400000</v>
      </c>
      <c r="K11" s="310">
        <v>875700000</v>
      </c>
      <c r="L11" s="147"/>
    </row>
    <row r="12" spans="1:12" x14ac:dyDescent="0.3">
      <c r="A12" s="72" t="s">
        <v>31</v>
      </c>
      <c r="B12" s="148"/>
      <c r="C12" s="40">
        <v>532400000</v>
      </c>
      <c r="D12" s="40">
        <v>686800000</v>
      </c>
      <c r="E12" s="264">
        <v>471100000</v>
      </c>
      <c r="F12" s="292">
        <v>533600000</v>
      </c>
      <c r="G12" s="316">
        <v>428700000</v>
      </c>
      <c r="H12" s="316">
        <v>245200000</v>
      </c>
      <c r="I12" s="316">
        <v>199900000</v>
      </c>
      <c r="J12" s="316">
        <v>274400000</v>
      </c>
      <c r="K12" s="316">
        <v>202500000</v>
      </c>
      <c r="L12" s="148"/>
    </row>
    <row r="13" spans="1:12" x14ac:dyDescent="0.3">
      <c r="A13" s="72" t="s">
        <v>32</v>
      </c>
      <c r="B13" s="148"/>
      <c r="C13" s="40">
        <v>259800000</v>
      </c>
      <c r="D13" s="40">
        <v>452300000</v>
      </c>
      <c r="E13" s="264">
        <v>231500000</v>
      </c>
      <c r="F13" s="292">
        <v>265600000</v>
      </c>
      <c r="G13" s="316">
        <v>307800000</v>
      </c>
      <c r="H13" s="316">
        <v>438200000</v>
      </c>
      <c r="I13" s="316">
        <v>206700000</v>
      </c>
      <c r="J13" s="316">
        <v>234400000</v>
      </c>
      <c r="K13" s="316">
        <v>309000000</v>
      </c>
      <c r="L13" s="148"/>
    </row>
    <row r="14" spans="1:12" x14ac:dyDescent="0.3">
      <c r="A14" s="72" t="s">
        <v>33</v>
      </c>
      <c r="B14" s="148"/>
      <c r="C14" s="74">
        <v>103400000</v>
      </c>
      <c r="D14" s="74">
        <v>108400000</v>
      </c>
      <c r="E14" s="260">
        <v>96900000</v>
      </c>
      <c r="F14" s="293">
        <v>110000000</v>
      </c>
      <c r="G14" s="313">
        <v>110200000</v>
      </c>
      <c r="H14" s="313">
        <v>116500000</v>
      </c>
      <c r="I14" s="313">
        <v>198400000</v>
      </c>
      <c r="J14" s="313">
        <v>194600000</v>
      </c>
      <c r="K14" s="313">
        <v>202800000</v>
      </c>
      <c r="L14" s="148"/>
    </row>
    <row r="15" spans="1:12" x14ac:dyDescent="0.3">
      <c r="A15" s="71" t="s">
        <v>34</v>
      </c>
      <c r="B15" s="148"/>
      <c r="C15" s="74">
        <v>2332100000</v>
      </c>
      <c r="D15" s="74">
        <v>2460600000</v>
      </c>
      <c r="E15" s="260">
        <v>2139700000</v>
      </c>
      <c r="F15" s="293">
        <v>2083300000</v>
      </c>
      <c r="G15" s="313">
        <v>1871900000</v>
      </c>
      <c r="H15" s="313">
        <v>1877900000</v>
      </c>
      <c r="I15" s="313">
        <v>1698000000</v>
      </c>
      <c r="J15" s="313">
        <v>1598800000</v>
      </c>
      <c r="K15" s="313">
        <v>1590000000</v>
      </c>
      <c r="L15" s="178"/>
    </row>
    <row r="16" spans="1:12" x14ac:dyDescent="0.3">
      <c r="A16" s="26"/>
      <c r="B16" s="148"/>
      <c r="C16" s="40"/>
      <c r="D16" s="176"/>
      <c r="E16" s="264"/>
      <c r="F16" s="292"/>
      <c r="G16" s="316"/>
      <c r="H16" s="316"/>
      <c r="I16" s="316"/>
      <c r="J16" s="316"/>
      <c r="K16" s="316"/>
      <c r="L16" s="148"/>
    </row>
    <row r="17" spans="1:12" x14ac:dyDescent="0.3">
      <c r="A17" s="71" t="s">
        <v>35</v>
      </c>
      <c r="B17" s="148"/>
      <c r="C17" s="40">
        <v>455000000</v>
      </c>
      <c r="D17" s="40">
        <v>306200000</v>
      </c>
      <c r="E17" s="264">
        <v>264400000</v>
      </c>
      <c r="F17" s="292">
        <v>236000000</v>
      </c>
      <c r="G17" s="316">
        <v>264300000</v>
      </c>
      <c r="H17" s="316">
        <v>190800000</v>
      </c>
      <c r="I17" s="316">
        <v>171500000</v>
      </c>
      <c r="J17" s="316">
        <v>128100000</v>
      </c>
      <c r="K17" s="316">
        <v>114800000</v>
      </c>
      <c r="L17" s="148"/>
    </row>
    <row r="18" spans="1:12" x14ac:dyDescent="0.3">
      <c r="A18" s="71" t="s">
        <v>36</v>
      </c>
      <c r="B18" s="149"/>
      <c r="C18" s="34"/>
      <c r="D18" s="34"/>
      <c r="E18" s="258"/>
      <c r="F18" s="294"/>
      <c r="G18" s="318"/>
      <c r="H18" s="318"/>
      <c r="I18" s="318"/>
      <c r="J18" s="318"/>
      <c r="K18" s="318"/>
      <c r="L18" s="149"/>
    </row>
    <row r="19" spans="1:12" x14ac:dyDescent="0.3">
      <c r="A19" s="135" t="s">
        <v>37</v>
      </c>
      <c r="B19" s="149"/>
      <c r="C19" s="40">
        <v>168300000</v>
      </c>
      <c r="D19" s="40">
        <v>158600000</v>
      </c>
      <c r="E19" s="264">
        <v>150400000</v>
      </c>
      <c r="F19" s="292">
        <v>153000000</v>
      </c>
      <c r="G19" s="316">
        <v>148100000</v>
      </c>
      <c r="H19" s="316">
        <v>145000000</v>
      </c>
      <c r="I19" s="316">
        <v>158200000</v>
      </c>
      <c r="J19" s="316">
        <v>146800000</v>
      </c>
      <c r="K19" s="316">
        <v>144700000</v>
      </c>
      <c r="L19" s="149"/>
    </row>
    <row r="20" spans="1:12" x14ac:dyDescent="0.3">
      <c r="A20" s="71" t="s">
        <v>38</v>
      </c>
      <c r="B20" s="149"/>
      <c r="C20" s="40">
        <v>53900000</v>
      </c>
      <c r="D20" s="40">
        <v>45700000</v>
      </c>
      <c r="E20" s="264">
        <v>41100000</v>
      </c>
      <c r="F20" s="292">
        <v>34000000</v>
      </c>
      <c r="G20" s="316">
        <v>29900000</v>
      </c>
      <c r="H20" s="316">
        <v>27100000</v>
      </c>
      <c r="I20" s="316">
        <v>23100000</v>
      </c>
      <c r="J20" s="316">
        <v>23700000</v>
      </c>
      <c r="K20" s="316">
        <v>19800000</v>
      </c>
      <c r="L20" s="149"/>
    </row>
    <row r="21" spans="1:12" x14ac:dyDescent="0.3">
      <c r="A21" s="71" t="s">
        <v>39</v>
      </c>
      <c r="B21" s="149"/>
      <c r="C21" s="40">
        <v>1557300000</v>
      </c>
      <c r="D21" s="40">
        <v>1561100000</v>
      </c>
      <c r="E21" s="264">
        <v>1570700000</v>
      </c>
      <c r="F21" s="292">
        <v>1588600000</v>
      </c>
      <c r="G21" s="316">
        <v>1588700000</v>
      </c>
      <c r="H21" s="316">
        <v>1620200000</v>
      </c>
      <c r="I21" s="316">
        <v>1604900000</v>
      </c>
      <c r="J21" s="316">
        <v>1658700000</v>
      </c>
      <c r="K21" s="316">
        <v>1645300000</v>
      </c>
      <c r="L21" s="149"/>
    </row>
    <row r="22" spans="1:12" x14ac:dyDescent="0.3">
      <c r="A22" s="71" t="s">
        <v>40</v>
      </c>
      <c r="B22" s="149"/>
      <c r="C22" s="40">
        <v>49600000</v>
      </c>
      <c r="D22" s="40">
        <v>63900000</v>
      </c>
      <c r="E22" s="264">
        <v>64000000</v>
      </c>
      <c r="F22" s="292">
        <v>66200000</v>
      </c>
      <c r="G22" s="316">
        <v>64700000</v>
      </c>
      <c r="H22" s="316">
        <v>81700000</v>
      </c>
      <c r="I22" s="316">
        <v>67000000</v>
      </c>
      <c r="J22" s="316">
        <v>81500000</v>
      </c>
      <c r="K22" s="316">
        <v>71700000</v>
      </c>
      <c r="L22" s="149"/>
    </row>
    <row r="23" spans="1:12" x14ac:dyDescent="0.3">
      <c r="A23" s="71" t="s">
        <v>41</v>
      </c>
      <c r="B23" s="148"/>
      <c r="C23" s="74">
        <v>213000000</v>
      </c>
      <c r="D23" s="74">
        <v>202000000</v>
      </c>
      <c r="E23" s="260">
        <v>201100000</v>
      </c>
      <c r="F23" s="293">
        <v>192900000</v>
      </c>
      <c r="G23" s="313">
        <v>184400000</v>
      </c>
      <c r="H23" s="313">
        <v>170900000</v>
      </c>
      <c r="I23" s="313">
        <v>188700000</v>
      </c>
      <c r="J23" s="313">
        <v>195400000</v>
      </c>
      <c r="K23" s="313">
        <v>188100000</v>
      </c>
      <c r="L23" s="148"/>
    </row>
    <row r="24" spans="1:12" ht="13.5" thickBot="1" x14ac:dyDescent="0.35">
      <c r="A24" s="71" t="s">
        <v>42</v>
      </c>
      <c r="B24" s="147"/>
      <c r="C24" s="177">
        <v>4829200000</v>
      </c>
      <c r="D24" s="177">
        <v>4798100000</v>
      </c>
      <c r="E24" s="269">
        <v>4431400000</v>
      </c>
      <c r="F24" s="295">
        <v>4354000000</v>
      </c>
      <c r="G24" s="327">
        <v>4152000000</v>
      </c>
      <c r="H24" s="327">
        <v>4113600000</v>
      </c>
      <c r="I24" s="327">
        <v>3911400000</v>
      </c>
      <c r="J24" s="327">
        <v>3833000000</v>
      </c>
      <c r="K24" s="327">
        <v>3774400000</v>
      </c>
      <c r="L24" s="177"/>
    </row>
    <row r="25" spans="1:12" ht="13.5" thickTop="1" x14ac:dyDescent="0.3">
      <c r="A25" s="26"/>
      <c r="B25" s="148"/>
      <c r="C25" s="40"/>
      <c r="D25" s="176"/>
      <c r="E25" s="264"/>
      <c r="F25" s="292"/>
      <c r="G25" s="316"/>
      <c r="H25" s="316"/>
      <c r="I25" s="316"/>
      <c r="J25" s="316"/>
      <c r="K25" s="316"/>
      <c r="L25" s="148"/>
    </row>
    <row r="26" spans="1:12" x14ac:dyDescent="0.3">
      <c r="A26" s="26"/>
      <c r="B26" s="148"/>
      <c r="C26" s="40"/>
      <c r="D26" s="176"/>
      <c r="E26" s="264"/>
      <c r="F26" s="292"/>
      <c r="G26" s="316"/>
      <c r="H26" s="316"/>
      <c r="I26" s="316"/>
      <c r="J26" s="316"/>
      <c r="K26" s="316"/>
      <c r="L26" s="148"/>
    </row>
    <row r="27" spans="1:12" ht="26" x14ac:dyDescent="0.3">
      <c r="A27" s="4" t="s">
        <v>202</v>
      </c>
      <c r="B27" s="148"/>
      <c r="C27" s="40"/>
      <c r="D27" s="176"/>
      <c r="E27" s="264"/>
      <c r="F27" s="292"/>
      <c r="G27" s="316"/>
      <c r="H27" s="316"/>
      <c r="I27" s="316"/>
      <c r="J27" s="316"/>
      <c r="K27" s="316"/>
      <c r="L27" s="148"/>
    </row>
    <row r="28" spans="1:12" x14ac:dyDescent="0.3">
      <c r="A28" s="26"/>
      <c r="B28" s="148"/>
      <c r="C28" s="40"/>
      <c r="D28" s="176"/>
      <c r="E28" s="264"/>
      <c r="F28" s="292"/>
      <c r="G28" s="316"/>
      <c r="H28" s="316"/>
      <c r="I28" s="316"/>
      <c r="J28" s="316"/>
      <c r="K28" s="316"/>
      <c r="L28" s="148"/>
    </row>
    <row r="29" spans="1:12" x14ac:dyDescent="0.3">
      <c r="A29" s="71" t="s">
        <v>43</v>
      </c>
      <c r="B29" s="148"/>
      <c r="C29" s="40"/>
      <c r="D29" s="176"/>
      <c r="E29" s="264"/>
      <c r="F29" s="292"/>
      <c r="G29" s="316"/>
      <c r="H29" s="316"/>
      <c r="I29" s="316"/>
      <c r="J29" s="316"/>
      <c r="K29" s="316"/>
      <c r="L29" s="148"/>
    </row>
    <row r="30" spans="1:12" x14ac:dyDescent="0.3">
      <c r="A30" s="72" t="s">
        <v>44</v>
      </c>
      <c r="B30" s="147"/>
      <c r="C30" s="73">
        <v>102800000</v>
      </c>
      <c r="D30" s="73">
        <v>93500000</v>
      </c>
      <c r="E30" s="255">
        <v>93400000</v>
      </c>
      <c r="F30" s="291">
        <v>93000000</v>
      </c>
      <c r="G30" s="310">
        <v>93300000</v>
      </c>
      <c r="H30" s="310">
        <v>94700000</v>
      </c>
      <c r="I30" s="310">
        <v>103500000</v>
      </c>
      <c r="J30" s="310">
        <v>82200000</v>
      </c>
      <c r="K30" s="310">
        <v>88600000</v>
      </c>
      <c r="L30" s="147"/>
    </row>
    <row r="31" spans="1:12" x14ac:dyDescent="0.3">
      <c r="A31" s="72" t="s">
        <v>45</v>
      </c>
      <c r="B31" s="148"/>
      <c r="C31" s="40">
        <v>187600000</v>
      </c>
      <c r="D31" s="40">
        <v>238200000</v>
      </c>
      <c r="E31" s="264">
        <v>132800000</v>
      </c>
      <c r="F31" s="292">
        <v>161700000</v>
      </c>
      <c r="G31" s="316">
        <v>195900000</v>
      </c>
      <c r="H31" s="316">
        <v>250900000</v>
      </c>
      <c r="I31" s="316">
        <v>127500000</v>
      </c>
      <c r="J31" s="316">
        <v>163200000</v>
      </c>
      <c r="K31" s="316">
        <v>208300000</v>
      </c>
      <c r="L31" s="148"/>
    </row>
    <row r="32" spans="1:12" x14ac:dyDescent="0.3">
      <c r="A32" s="72" t="s">
        <v>46</v>
      </c>
      <c r="B32" s="148"/>
      <c r="C32" s="40">
        <v>85900000</v>
      </c>
      <c r="D32" s="40">
        <v>50000000</v>
      </c>
      <c r="E32" s="264">
        <v>23200000</v>
      </c>
      <c r="F32" s="292">
        <v>21300000</v>
      </c>
      <c r="G32" s="316">
        <v>21700000</v>
      </c>
      <c r="H32" s="316">
        <v>28000000</v>
      </c>
      <c r="I32" s="316">
        <v>24600000</v>
      </c>
      <c r="J32" s="316">
        <v>38800000</v>
      </c>
      <c r="K32" s="316">
        <v>44600000</v>
      </c>
      <c r="L32" s="148"/>
    </row>
    <row r="33" spans="1:12" x14ac:dyDescent="0.3">
      <c r="A33" s="72" t="s">
        <v>47</v>
      </c>
      <c r="B33" s="148"/>
      <c r="C33" s="40">
        <v>1099100000</v>
      </c>
      <c r="D33" s="40">
        <v>1270100000</v>
      </c>
      <c r="E33" s="264">
        <v>1291500000</v>
      </c>
      <c r="F33" s="292">
        <v>1308500000</v>
      </c>
      <c r="G33" s="316">
        <v>1333100000</v>
      </c>
      <c r="H33" s="316">
        <v>1551600000</v>
      </c>
      <c r="I33" s="316">
        <v>1469200000</v>
      </c>
      <c r="J33" s="316">
        <v>1491500000</v>
      </c>
      <c r="K33" s="316">
        <v>1517600000</v>
      </c>
      <c r="L33" s="148"/>
    </row>
    <row r="34" spans="1:12" s="159" customFormat="1" x14ac:dyDescent="0.3">
      <c r="A34" s="72" t="s">
        <v>140</v>
      </c>
      <c r="B34" s="148"/>
      <c r="C34" s="40">
        <v>0</v>
      </c>
      <c r="D34" s="40">
        <v>398700000</v>
      </c>
      <c r="E34" s="264">
        <v>399100000</v>
      </c>
      <c r="F34" s="292">
        <v>0</v>
      </c>
      <c r="G34" s="316">
        <v>0</v>
      </c>
      <c r="H34" s="316">
        <v>0</v>
      </c>
      <c r="I34" s="316">
        <v>0</v>
      </c>
      <c r="J34" s="316">
        <v>0</v>
      </c>
      <c r="K34" s="316">
        <v>0</v>
      </c>
      <c r="L34" s="148"/>
    </row>
    <row r="35" spans="1:12" x14ac:dyDescent="0.3">
      <c r="A35" s="72" t="s">
        <v>48</v>
      </c>
      <c r="B35" s="148"/>
      <c r="C35" s="74">
        <v>122200000</v>
      </c>
      <c r="D35" s="74">
        <v>134900000</v>
      </c>
      <c r="E35" s="264">
        <v>109600000</v>
      </c>
      <c r="F35" s="292">
        <v>117200000</v>
      </c>
      <c r="G35" s="316">
        <v>106000000</v>
      </c>
      <c r="H35" s="316">
        <v>198000000</v>
      </c>
      <c r="I35" s="316">
        <v>127800000</v>
      </c>
      <c r="J35" s="316">
        <v>139400000</v>
      </c>
      <c r="K35" s="316">
        <v>126400000</v>
      </c>
      <c r="L35" s="148"/>
    </row>
    <row r="36" spans="1:12" x14ac:dyDescent="0.3">
      <c r="A36" s="71" t="s">
        <v>49</v>
      </c>
      <c r="B36" s="148"/>
      <c r="C36" s="178">
        <v>1597600000</v>
      </c>
      <c r="D36" s="178">
        <v>2185400000</v>
      </c>
      <c r="E36" s="242">
        <v>2049600000</v>
      </c>
      <c r="F36" s="296">
        <v>1701700000</v>
      </c>
      <c r="G36" s="328">
        <v>1750000000</v>
      </c>
      <c r="H36" s="328">
        <v>2123200000</v>
      </c>
      <c r="I36" s="328">
        <v>1852600000</v>
      </c>
      <c r="J36" s="328">
        <v>1915100000</v>
      </c>
      <c r="K36" s="328">
        <v>1985500000</v>
      </c>
      <c r="L36" s="178"/>
    </row>
    <row r="37" spans="1:12" x14ac:dyDescent="0.3">
      <c r="A37" s="26"/>
      <c r="B37" s="148"/>
      <c r="C37" s="40"/>
      <c r="D37" s="179"/>
      <c r="E37" s="264"/>
      <c r="F37" s="292"/>
      <c r="G37" s="316"/>
      <c r="H37" s="316"/>
      <c r="I37" s="316"/>
      <c r="J37" s="316"/>
      <c r="K37" s="316"/>
      <c r="L37" s="148"/>
    </row>
    <row r="38" spans="1:12" x14ac:dyDescent="0.3">
      <c r="A38" s="71" t="s">
        <v>164</v>
      </c>
      <c r="B38" s="148"/>
      <c r="C38" s="40">
        <v>433900000</v>
      </c>
      <c r="D38" s="40">
        <v>517900000</v>
      </c>
      <c r="E38" s="264">
        <v>510000000</v>
      </c>
      <c r="F38" s="292">
        <v>467500000</v>
      </c>
      <c r="G38" s="316">
        <v>430800000</v>
      </c>
      <c r="H38" s="316">
        <v>403500000</v>
      </c>
      <c r="I38" s="316">
        <v>337200000</v>
      </c>
      <c r="J38" s="316">
        <v>308000000</v>
      </c>
      <c r="K38" s="316">
        <v>274500000</v>
      </c>
      <c r="L38" s="148"/>
    </row>
    <row r="39" spans="1:12" x14ac:dyDescent="0.3">
      <c r="A39" s="71" t="s">
        <v>50</v>
      </c>
      <c r="B39" s="148"/>
      <c r="C39" s="40">
        <v>40000000</v>
      </c>
      <c r="D39" s="40">
        <v>39300000</v>
      </c>
      <c r="E39" s="264">
        <v>32100000</v>
      </c>
      <c r="F39" s="292">
        <v>33200000</v>
      </c>
      <c r="G39" s="316">
        <v>31300000</v>
      </c>
      <c r="H39" s="316">
        <v>41600000</v>
      </c>
      <c r="I39" s="316">
        <v>41700000</v>
      </c>
      <c r="J39" s="316">
        <v>41500000</v>
      </c>
      <c r="K39" s="316">
        <v>40900000</v>
      </c>
      <c r="L39" s="148"/>
    </row>
    <row r="40" spans="1:12" x14ac:dyDescent="0.3">
      <c r="A40" s="71" t="s">
        <v>51</v>
      </c>
      <c r="B40" s="148"/>
      <c r="C40" s="40">
        <v>75900000</v>
      </c>
      <c r="D40" s="40">
        <v>91500000</v>
      </c>
      <c r="E40" s="264">
        <v>91700000</v>
      </c>
      <c r="F40" s="292">
        <v>100900000</v>
      </c>
      <c r="G40" s="316">
        <v>97900000</v>
      </c>
      <c r="H40" s="316">
        <v>66600000</v>
      </c>
      <c r="I40" s="316">
        <v>84800000</v>
      </c>
      <c r="J40" s="316">
        <v>88200000</v>
      </c>
      <c r="K40" s="316">
        <v>96500000</v>
      </c>
      <c r="L40" s="148"/>
    </row>
    <row r="41" spans="1:12" x14ac:dyDescent="0.3">
      <c r="A41" s="71" t="s">
        <v>52</v>
      </c>
      <c r="B41" s="148"/>
      <c r="C41" s="40">
        <v>1489900000</v>
      </c>
      <c r="D41" s="40">
        <v>1092000000</v>
      </c>
      <c r="E41" s="264">
        <v>1092400000</v>
      </c>
      <c r="F41" s="292">
        <v>1584900000</v>
      </c>
      <c r="G41" s="316">
        <v>1585400000</v>
      </c>
      <c r="H41" s="316">
        <v>1586000000</v>
      </c>
      <c r="I41" s="316">
        <v>1586600000</v>
      </c>
      <c r="J41" s="316">
        <v>1587200000</v>
      </c>
      <c r="K41" s="316">
        <v>1587800000</v>
      </c>
      <c r="L41" s="148"/>
    </row>
    <row r="42" spans="1:12" x14ac:dyDescent="0.3">
      <c r="A42" s="71" t="s">
        <v>165</v>
      </c>
      <c r="B42" s="148"/>
      <c r="C42" s="40">
        <v>131300000</v>
      </c>
      <c r="D42" s="40">
        <v>138400000</v>
      </c>
      <c r="E42" s="264">
        <v>147500000</v>
      </c>
      <c r="F42" s="292">
        <v>150300000</v>
      </c>
      <c r="G42" s="316">
        <v>149300000</v>
      </c>
      <c r="H42" s="316">
        <v>148700000</v>
      </c>
      <c r="I42" s="316">
        <v>137100000</v>
      </c>
      <c r="J42" s="316">
        <v>134600000</v>
      </c>
      <c r="K42" s="316">
        <v>127500000</v>
      </c>
      <c r="L42" s="148"/>
    </row>
    <row r="43" spans="1:12" x14ac:dyDescent="0.3">
      <c r="A43" s="26"/>
      <c r="B43" s="148"/>
      <c r="C43" s="40"/>
      <c r="D43" s="179"/>
      <c r="E43" s="264"/>
      <c r="F43" s="292"/>
      <c r="G43" s="316"/>
      <c r="H43" s="316"/>
      <c r="I43" s="316"/>
      <c r="J43" s="316"/>
      <c r="K43" s="316"/>
      <c r="L43" s="148"/>
    </row>
    <row r="44" spans="1:12" x14ac:dyDescent="0.3">
      <c r="A44" s="71" t="s">
        <v>199</v>
      </c>
      <c r="B44" s="148"/>
      <c r="C44" s="40"/>
      <c r="D44" s="179"/>
      <c r="E44" s="264"/>
      <c r="F44" s="292"/>
      <c r="G44" s="316"/>
      <c r="H44" s="316"/>
      <c r="I44" s="316"/>
      <c r="J44" s="316"/>
      <c r="K44" s="316"/>
      <c r="L44" s="148"/>
    </row>
    <row r="45" spans="1:12" x14ac:dyDescent="0.3">
      <c r="A45" s="72" t="s">
        <v>53</v>
      </c>
      <c r="B45" s="148"/>
      <c r="C45" s="40">
        <v>1882800000</v>
      </c>
      <c r="D45" s="40">
        <v>1876300000</v>
      </c>
      <c r="E45" s="264">
        <v>1899000000</v>
      </c>
      <c r="F45" s="292">
        <v>1934800000</v>
      </c>
      <c r="G45" s="316">
        <v>1930800000</v>
      </c>
      <c r="H45" s="316">
        <v>1952700000</v>
      </c>
      <c r="I45" s="316">
        <v>2001000000</v>
      </c>
      <c r="J45" s="316">
        <v>2012500000</v>
      </c>
      <c r="K45" s="316">
        <v>2009100000</v>
      </c>
      <c r="L45" s="148"/>
    </row>
    <row r="46" spans="1:12" x14ac:dyDescent="0.3">
      <c r="A46" s="72" t="s">
        <v>54</v>
      </c>
      <c r="B46" s="148"/>
      <c r="C46" s="40">
        <v>-187500000</v>
      </c>
      <c r="D46" s="40">
        <v>-178500000</v>
      </c>
      <c r="E46" s="264">
        <v>-166300000</v>
      </c>
      <c r="F46" s="292">
        <v>-152900000</v>
      </c>
      <c r="G46" s="316">
        <v>-155500000</v>
      </c>
      <c r="H46" s="316">
        <v>-123800000</v>
      </c>
      <c r="I46" s="316">
        <v>-133800000</v>
      </c>
      <c r="J46" s="316">
        <v>-150900000</v>
      </c>
      <c r="K46" s="316">
        <v>-157500000</v>
      </c>
      <c r="L46" s="148"/>
    </row>
    <row r="47" spans="1:12" x14ac:dyDescent="0.3">
      <c r="A47" s="72" t="s">
        <v>144</v>
      </c>
      <c r="B47" s="148"/>
      <c r="C47" s="74">
        <v>-634700000</v>
      </c>
      <c r="D47" s="74">
        <v>-964200000</v>
      </c>
      <c r="E47" s="260">
        <v>-1224600000</v>
      </c>
      <c r="F47" s="293">
        <v>-1466400000</v>
      </c>
      <c r="G47" s="313">
        <v>-1668000000</v>
      </c>
      <c r="H47" s="313">
        <v>-2084900000</v>
      </c>
      <c r="I47" s="313">
        <v>-1995800000</v>
      </c>
      <c r="J47" s="313">
        <v>-2103200000</v>
      </c>
      <c r="K47" s="313">
        <v>-2189900000</v>
      </c>
      <c r="L47" s="148"/>
    </row>
    <row r="48" spans="1:12" x14ac:dyDescent="0.3">
      <c r="A48" s="71" t="s">
        <v>200</v>
      </c>
      <c r="B48" s="148"/>
      <c r="C48" s="74">
        <v>1060600000</v>
      </c>
      <c r="D48" s="74">
        <v>733600000</v>
      </c>
      <c r="E48" s="260">
        <v>508100000</v>
      </c>
      <c r="F48" s="293">
        <v>315500000</v>
      </c>
      <c r="G48" s="313">
        <v>107300000</v>
      </c>
      <c r="H48" s="313">
        <v>-256000000</v>
      </c>
      <c r="I48" s="313">
        <v>-128600000</v>
      </c>
      <c r="J48" s="313">
        <v>-241600000</v>
      </c>
      <c r="K48" s="313">
        <v>-338300000</v>
      </c>
      <c r="L48" s="178"/>
    </row>
    <row r="49" spans="1:12" ht="13.5" thickBot="1" x14ac:dyDescent="0.35">
      <c r="A49" s="71" t="s">
        <v>201</v>
      </c>
      <c r="B49" s="150"/>
      <c r="C49" s="177">
        <v>4829200000</v>
      </c>
      <c r="D49" s="177">
        <v>4798100000</v>
      </c>
      <c r="E49" s="269">
        <v>4431400000</v>
      </c>
      <c r="F49" s="295">
        <v>4354000000</v>
      </c>
      <c r="G49" s="327">
        <v>4152000000</v>
      </c>
      <c r="H49" s="327">
        <v>4113600000</v>
      </c>
      <c r="I49" s="327">
        <v>3911400000</v>
      </c>
      <c r="J49" s="327">
        <v>3833000000</v>
      </c>
      <c r="K49" s="327">
        <v>3774400000</v>
      </c>
      <c r="L49" s="371"/>
    </row>
    <row r="50" spans="1:12" ht="17.75" customHeight="1" thickTop="1" x14ac:dyDescent="0.3">
      <c r="A50" s="26"/>
      <c r="B50" s="138"/>
      <c r="C50" s="228"/>
      <c r="D50" s="228"/>
      <c r="E50" s="228"/>
      <c r="F50" s="228"/>
      <c r="G50" s="228"/>
      <c r="H50" s="228"/>
      <c r="I50" s="228"/>
      <c r="J50" s="228"/>
      <c r="K50" s="228"/>
      <c r="L50" s="138"/>
    </row>
    <row r="51" spans="1:12" ht="43.75" customHeight="1" x14ac:dyDescent="0.3">
      <c r="A51" s="492" t="s">
        <v>151</v>
      </c>
      <c r="B51" s="492"/>
      <c r="C51" s="492"/>
      <c r="D51" s="492"/>
      <c r="E51" s="492"/>
      <c r="F51" s="492"/>
      <c r="G51" s="492"/>
      <c r="H51" s="492"/>
      <c r="I51" s="492"/>
      <c r="J51" s="492"/>
      <c r="K51" s="492"/>
      <c r="L51" s="492"/>
    </row>
    <row r="52" spans="1:12" ht="17.75" customHeight="1" x14ac:dyDescent="0.3"/>
    <row r="53" spans="1:12" ht="17.75" customHeight="1" x14ac:dyDescent="0.3"/>
    <row r="54" spans="1:12" ht="17.75" customHeight="1" x14ac:dyDescent="0.3"/>
    <row r="55" spans="1:12" ht="17.75" customHeight="1" x14ac:dyDescent="0.3"/>
    <row r="56" spans="1:12" ht="17.75" customHeight="1" x14ac:dyDescent="0.3"/>
    <row r="57" spans="1:12" ht="17.75" customHeight="1" x14ac:dyDescent="0.3"/>
    <row r="58" spans="1:12" ht="17.75" customHeight="1" x14ac:dyDescent="0.3"/>
    <row r="59" spans="1:12" ht="17.75" customHeight="1" x14ac:dyDescent="0.3"/>
    <row r="60" spans="1:12" ht="17.75" customHeight="1" x14ac:dyDescent="0.3"/>
    <row r="61" spans="1:12" ht="17.75" customHeight="1" x14ac:dyDescent="0.3"/>
    <row r="62" spans="1:12" ht="17.75" customHeight="1" x14ac:dyDescent="0.3"/>
    <row r="63" spans="1:12" ht="17.75" customHeight="1" x14ac:dyDescent="0.3"/>
    <row r="64" spans="1:12" ht="17.75" customHeight="1" x14ac:dyDescent="0.3"/>
    <row r="65" ht="17.75" customHeight="1" x14ac:dyDescent="0.3"/>
    <row r="66" ht="17.75" customHeight="1" x14ac:dyDescent="0.3"/>
    <row r="67" ht="17.75" customHeight="1" x14ac:dyDescent="0.3"/>
    <row r="68" ht="17.75" customHeight="1" x14ac:dyDescent="0.3"/>
    <row r="69" ht="17.75" customHeight="1" x14ac:dyDescent="0.3"/>
    <row r="70" ht="17.75" customHeight="1" x14ac:dyDescent="0.3"/>
    <row r="71" ht="17.75" customHeight="1" x14ac:dyDescent="0.3"/>
    <row r="72" ht="17.75" customHeight="1" x14ac:dyDescent="0.3"/>
    <row r="73" ht="17.75" customHeight="1" x14ac:dyDescent="0.3"/>
    <row r="74" ht="17.75" customHeight="1" x14ac:dyDescent="0.3"/>
    <row r="75" ht="17.75" customHeight="1" x14ac:dyDescent="0.3"/>
    <row r="76" ht="17.75" customHeight="1" x14ac:dyDescent="0.3"/>
    <row r="77" ht="17.75" customHeight="1" x14ac:dyDescent="0.3"/>
    <row r="78" ht="17.75" customHeight="1" x14ac:dyDescent="0.3"/>
    <row r="79" ht="17.75" customHeight="1" x14ac:dyDescent="0.3"/>
    <row r="80" ht="17.75" customHeight="1" x14ac:dyDescent="0.3"/>
    <row r="81" spans="1:12" ht="17.75" customHeight="1" x14ac:dyDescent="0.3"/>
    <row r="82" spans="1:12" ht="17.75" customHeight="1" x14ac:dyDescent="0.3"/>
    <row r="83" spans="1:12" ht="17.75" customHeight="1" x14ac:dyDescent="0.3"/>
    <row r="84" spans="1:12" ht="17.75" customHeight="1" x14ac:dyDescent="0.3"/>
    <row r="85" spans="1:12" ht="17.75" customHeight="1" x14ac:dyDescent="0.3"/>
    <row r="86" spans="1:12" ht="17.75" customHeight="1" x14ac:dyDescent="0.4">
      <c r="A86" s="3"/>
      <c r="B86" s="138"/>
      <c r="D86" s="442"/>
      <c r="E86" s="442"/>
      <c r="F86" s="442"/>
      <c r="G86" s="138"/>
      <c r="H86" s="138"/>
      <c r="I86" s="138"/>
      <c r="J86" s="138"/>
      <c r="K86" s="138"/>
      <c r="L86" s="138"/>
    </row>
    <row r="87" spans="1:12" ht="17.75" customHeight="1" x14ac:dyDescent="0.4">
      <c r="A87" s="3"/>
      <c r="B87" s="138"/>
      <c r="D87" s="442"/>
      <c r="E87" s="442"/>
      <c r="F87" s="442"/>
      <c r="G87" s="138"/>
      <c r="H87" s="138"/>
      <c r="I87" s="138"/>
      <c r="J87" s="138"/>
      <c r="K87" s="138"/>
      <c r="L87" s="138"/>
    </row>
    <row r="88" spans="1:12" ht="17.75" customHeight="1" x14ac:dyDescent="0.4">
      <c r="A88" s="3"/>
      <c r="B88" s="138"/>
      <c r="D88" s="442"/>
      <c r="E88" s="442"/>
      <c r="F88" s="442"/>
      <c r="G88" s="138"/>
      <c r="H88" s="138"/>
      <c r="I88" s="138"/>
      <c r="J88" s="138"/>
      <c r="K88" s="138"/>
      <c r="L88" s="138"/>
    </row>
    <row r="89" spans="1:12" ht="17.75" customHeight="1" x14ac:dyDescent="0.4">
      <c r="A89" s="3"/>
      <c r="B89" s="138"/>
      <c r="D89" s="442"/>
      <c r="E89" s="442"/>
      <c r="F89" s="442"/>
      <c r="G89" s="138"/>
      <c r="H89" s="138"/>
      <c r="I89" s="138"/>
      <c r="J89" s="138"/>
      <c r="K89" s="138"/>
      <c r="L89" s="138"/>
    </row>
    <row r="90" spans="1:12" ht="17.75" customHeight="1" x14ac:dyDescent="0.4">
      <c r="A90" s="3"/>
      <c r="B90" s="138"/>
      <c r="D90" s="442"/>
      <c r="E90" s="442"/>
      <c r="F90" s="442"/>
      <c r="G90" s="138"/>
      <c r="H90" s="138"/>
      <c r="I90" s="138"/>
      <c r="J90" s="138"/>
      <c r="K90" s="138"/>
      <c r="L90" s="138"/>
    </row>
    <row r="91" spans="1:12" ht="17.75" customHeight="1" x14ac:dyDescent="0.4">
      <c r="A91" s="3"/>
      <c r="B91" s="138"/>
      <c r="D91" s="442"/>
      <c r="E91" s="442"/>
      <c r="F91" s="442"/>
      <c r="G91" s="138"/>
      <c r="H91" s="138"/>
      <c r="I91" s="138"/>
      <c r="J91" s="138"/>
      <c r="K91" s="138"/>
      <c r="L91" s="138"/>
    </row>
    <row r="92" spans="1:12" ht="17.75" customHeight="1" x14ac:dyDescent="0.4">
      <c r="A92" s="3"/>
      <c r="B92" s="138"/>
      <c r="D92" s="442"/>
      <c r="E92" s="442"/>
      <c r="F92" s="442"/>
      <c r="G92" s="138"/>
      <c r="H92" s="138"/>
      <c r="I92" s="138"/>
      <c r="J92" s="138"/>
      <c r="K92" s="138"/>
      <c r="L92" s="138"/>
    </row>
    <row r="93" spans="1:12" ht="17.75" customHeight="1" x14ac:dyDescent="0.4">
      <c r="A93" s="3"/>
      <c r="B93" s="138"/>
      <c r="D93" s="442"/>
      <c r="E93" s="442"/>
      <c r="F93" s="442"/>
      <c r="G93" s="138"/>
      <c r="H93" s="138"/>
      <c r="I93" s="138"/>
      <c r="J93" s="138"/>
      <c r="K93" s="138"/>
      <c r="L93" s="138"/>
    </row>
    <row r="94" spans="1:12" ht="17.75" customHeight="1" x14ac:dyDescent="0.4">
      <c r="A94" s="3"/>
      <c r="B94" s="138"/>
      <c r="D94" s="442"/>
      <c r="E94" s="442"/>
      <c r="F94" s="442"/>
      <c r="G94" s="138"/>
      <c r="H94" s="138"/>
      <c r="I94" s="138"/>
      <c r="J94" s="138"/>
      <c r="K94" s="138"/>
      <c r="L94" s="138"/>
    </row>
    <row r="95" spans="1:12" ht="17.75" customHeight="1" x14ac:dyDescent="0.4">
      <c r="A95" s="3"/>
      <c r="B95" s="138"/>
      <c r="D95" s="442"/>
      <c r="E95" s="442"/>
      <c r="F95" s="442"/>
      <c r="G95" s="138"/>
      <c r="H95" s="138"/>
      <c r="I95" s="138"/>
      <c r="J95" s="138"/>
      <c r="K95" s="138"/>
      <c r="L95" s="138"/>
    </row>
    <row r="96" spans="1:12" ht="17.75" customHeight="1" x14ac:dyDescent="0.4">
      <c r="A96" s="3"/>
      <c r="B96" s="138"/>
      <c r="D96" s="442"/>
      <c r="E96" s="442"/>
      <c r="F96" s="442"/>
      <c r="G96" s="138"/>
      <c r="H96" s="138"/>
      <c r="I96" s="138"/>
      <c r="J96" s="138"/>
      <c r="K96" s="138"/>
      <c r="L96" s="138"/>
    </row>
    <row r="97" spans="1:12" ht="17.75" customHeight="1" x14ac:dyDescent="0.4">
      <c r="A97" s="3"/>
      <c r="B97" s="138"/>
      <c r="D97" s="442"/>
      <c r="E97" s="442"/>
      <c r="F97" s="442"/>
      <c r="G97" s="138"/>
      <c r="H97" s="138"/>
      <c r="I97" s="138"/>
      <c r="J97" s="138"/>
      <c r="K97" s="138"/>
      <c r="L97" s="138"/>
    </row>
    <row r="98" spans="1:12" ht="17.75" customHeight="1" x14ac:dyDescent="0.4">
      <c r="A98" s="3"/>
      <c r="B98" s="138"/>
      <c r="D98" s="442"/>
      <c r="E98" s="442"/>
      <c r="F98" s="442"/>
      <c r="G98" s="138"/>
      <c r="H98" s="138"/>
      <c r="I98" s="138"/>
      <c r="J98" s="138"/>
      <c r="K98" s="138"/>
      <c r="L98" s="138"/>
    </row>
    <row r="99" spans="1:12" ht="17.75" customHeight="1" x14ac:dyDescent="0.4">
      <c r="A99" s="3"/>
      <c r="B99" s="138"/>
      <c r="D99" s="442"/>
      <c r="E99" s="442"/>
      <c r="F99" s="442"/>
      <c r="G99" s="138"/>
      <c r="H99" s="138"/>
      <c r="I99" s="138"/>
      <c r="J99" s="138"/>
      <c r="K99" s="138"/>
      <c r="L99" s="138"/>
    </row>
    <row r="100" spans="1:12" ht="17.75" customHeight="1" x14ac:dyDescent="0.4">
      <c r="A100" s="3"/>
      <c r="B100" s="138"/>
      <c r="D100" s="442"/>
      <c r="E100" s="442"/>
      <c r="F100" s="442"/>
      <c r="G100" s="138"/>
      <c r="H100" s="138"/>
      <c r="I100" s="138"/>
      <c r="J100" s="138"/>
      <c r="K100" s="138"/>
      <c r="L100" s="138"/>
    </row>
    <row r="101" spans="1:12" ht="17.75" customHeight="1" x14ac:dyDescent="0.4">
      <c r="A101" s="3"/>
      <c r="B101" s="138"/>
      <c r="D101" s="442"/>
      <c r="E101" s="442"/>
      <c r="F101" s="442"/>
      <c r="G101" s="138"/>
      <c r="H101" s="138"/>
      <c r="I101" s="138"/>
      <c r="J101" s="138"/>
      <c r="K101" s="138"/>
      <c r="L101" s="138"/>
    </row>
    <row r="102" spans="1:12" ht="17.75" customHeight="1" x14ac:dyDescent="0.4">
      <c r="A102" s="3"/>
      <c r="B102" s="138"/>
      <c r="D102" s="442"/>
      <c r="E102" s="442"/>
      <c r="F102" s="442"/>
      <c r="G102" s="138"/>
      <c r="H102" s="138"/>
      <c r="I102" s="138"/>
      <c r="J102" s="138"/>
      <c r="K102" s="138"/>
      <c r="L102" s="138"/>
    </row>
    <row r="103" spans="1:12" ht="17.75" customHeight="1" x14ac:dyDescent="0.4">
      <c r="A103" s="3"/>
      <c r="B103" s="138"/>
      <c r="D103" s="442"/>
      <c r="E103" s="442"/>
      <c r="F103" s="442"/>
      <c r="G103" s="138"/>
      <c r="H103" s="138"/>
      <c r="I103" s="138"/>
      <c r="J103" s="138"/>
      <c r="K103" s="138"/>
      <c r="L103" s="138"/>
    </row>
    <row r="104" spans="1:12" ht="17.75" customHeight="1" x14ac:dyDescent="0.4">
      <c r="A104" s="3"/>
      <c r="B104" s="138"/>
      <c r="D104" s="442"/>
      <c r="E104" s="442"/>
      <c r="F104" s="442"/>
      <c r="G104" s="138"/>
      <c r="H104" s="138"/>
      <c r="I104" s="138"/>
      <c r="J104" s="138"/>
      <c r="K104" s="138"/>
      <c r="L104" s="138"/>
    </row>
    <row r="105" spans="1:12" ht="17.75" customHeight="1" x14ac:dyDescent="0.4">
      <c r="A105" s="3"/>
      <c r="B105" s="138"/>
      <c r="D105" s="442"/>
      <c r="E105" s="442"/>
      <c r="F105" s="442"/>
      <c r="G105" s="138"/>
      <c r="H105" s="138"/>
      <c r="I105" s="138"/>
      <c r="J105" s="138"/>
      <c r="K105" s="138"/>
      <c r="L105" s="138"/>
    </row>
    <row r="106" spans="1:12" ht="17.75" customHeight="1" x14ac:dyDescent="0.4">
      <c r="A106" s="3"/>
      <c r="B106" s="138"/>
      <c r="D106" s="442"/>
      <c r="E106" s="442"/>
      <c r="F106" s="442"/>
      <c r="G106" s="138"/>
      <c r="H106" s="138"/>
      <c r="I106" s="138"/>
      <c r="J106" s="138"/>
      <c r="K106" s="138"/>
      <c r="L106" s="138"/>
    </row>
    <row r="107" spans="1:12" ht="17.75" customHeight="1" x14ac:dyDescent="0.4">
      <c r="A107" s="3"/>
      <c r="B107" s="138"/>
      <c r="D107" s="442"/>
      <c r="E107" s="442"/>
      <c r="F107" s="442"/>
      <c r="G107" s="138"/>
      <c r="H107" s="138"/>
      <c r="I107" s="138"/>
      <c r="J107" s="138"/>
      <c r="K107" s="138"/>
      <c r="L107" s="138"/>
    </row>
    <row r="108" spans="1:12" ht="17.75" customHeight="1" x14ac:dyDescent="0.4">
      <c r="A108" s="3"/>
      <c r="B108" s="138"/>
      <c r="D108" s="442"/>
      <c r="E108" s="442"/>
      <c r="F108" s="442"/>
      <c r="G108" s="138"/>
      <c r="H108" s="138"/>
      <c r="I108" s="138"/>
      <c r="J108" s="138"/>
      <c r="K108" s="138"/>
      <c r="L108" s="138"/>
    </row>
    <row r="109" spans="1:12" ht="17.75" customHeight="1" x14ac:dyDescent="0.4">
      <c r="A109" s="3"/>
      <c r="B109" s="138"/>
      <c r="D109" s="442"/>
      <c r="E109" s="442"/>
      <c r="F109" s="442"/>
      <c r="G109" s="138"/>
      <c r="H109" s="138"/>
      <c r="I109" s="138"/>
      <c r="J109" s="138"/>
      <c r="K109" s="138"/>
      <c r="L109" s="138"/>
    </row>
    <row r="110" spans="1:12" ht="17.75" customHeight="1" x14ac:dyDescent="0.4">
      <c r="A110" s="3"/>
      <c r="B110" s="138"/>
      <c r="D110" s="442"/>
      <c r="E110" s="442"/>
      <c r="F110" s="442"/>
      <c r="G110" s="138"/>
      <c r="H110" s="138"/>
      <c r="I110" s="138"/>
      <c r="J110" s="138"/>
      <c r="K110" s="138"/>
      <c r="L110" s="138"/>
    </row>
    <row r="111" spans="1:12" ht="17.75" customHeight="1" x14ac:dyDescent="0.4">
      <c r="A111" s="3"/>
      <c r="B111" s="138"/>
      <c r="D111" s="442"/>
      <c r="E111" s="442"/>
      <c r="F111" s="442"/>
      <c r="G111" s="138"/>
      <c r="H111" s="138"/>
      <c r="I111" s="138"/>
      <c r="J111" s="138"/>
      <c r="K111" s="138"/>
      <c r="L111" s="138"/>
    </row>
    <row r="112" spans="1:12" ht="17.75" customHeight="1" x14ac:dyDescent="0.4">
      <c r="A112" s="3"/>
      <c r="B112" s="138"/>
      <c r="D112" s="442"/>
      <c r="E112" s="442"/>
      <c r="F112" s="442"/>
      <c r="G112" s="138"/>
      <c r="H112" s="138"/>
      <c r="I112" s="138"/>
      <c r="J112" s="138"/>
      <c r="K112" s="138"/>
      <c r="L112" s="138"/>
    </row>
    <row r="113" spans="1:12" ht="17.75" customHeight="1" x14ac:dyDescent="0.4">
      <c r="A113" s="3"/>
      <c r="B113" s="138"/>
      <c r="D113" s="442"/>
      <c r="E113" s="442"/>
      <c r="F113" s="442"/>
      <c r="G113" s="138"/>
      <c r="H113" s="138"/>
      <c r="I113" s="138"/>
      <c r="J113" s="138"/>
      <c r="K113" s="138"/>
      <c r="L113" s="138"/>
    </row>
    <row r="114" spans="1:12" ht="17.75" customHeight="1" x14ac:dyDescent="0.4">
      <c r="A114" s="3"/>
      <c r="B114" s="138"/>
      <c r="D114" s="442"/>
      <c r="E114" s="442"/>
      <c r="F114" s="442"/>
      <c r="G114" s="138"/>
      <c r="H114" s="138"/>
      <c r="I114" s="138"/>
      <c r="J114" s="138"/>
      <c r="K114" s="138"/>
      <c r="L114" s="138"/>
    </row>
    <row r="115" spans="1:12" ht="17.75" customHeight="1" x14ac:dyDescent="0.4">
      <c r="A115" s="3"/>
      <c r="B115" s="138"/>
      <c r="D115" s="442"/>
      <c r="E115" s="442"/>
      <c r="F115" s="442"/>
      <c r="G115" s="138"/>
      <c r="H115" s="138"/>
      <c r="I115" s="138"/>
      <c r="J115" s="138"/>
      <c r="K115" s="138"/>
      <c r="L115" s="138"/>
    </row>
    <row r="116" spans="1:12" ht="17.75" customHeight="1" x14ac:dyDescent="0.4">
      <c r="A116" s="3"/>
      <c r="B116" s="138"/>
      <c r="D116" s="442"/>
      <c r="E116" s="442"/>
      <c r="F116" s="442"/>
      <c r="G116" s="138"/>
      <c r="H116" s="138"/>
      <c r="I116" s="138"/>
      <c r="J116" s="138"/>
      <c r="K116" s="138"/>
      <c r="L116" s="138"/>
    </row>
    <row r="117" spans="1:12" ht="17.75" customHeight="1" x14ac:dyDescent="0.4">
      <c r="A117" s="3"/>
      <c r="B117" s="138"/>
      <c r="D117" s="442"/>
      <c r="E117" s="442"/>
      <c r="F117" s="442"/>
      <c r="G117" s="138"/>
      <c r="H117" s="138"/>
      <c r="I117" s="138"/>
      <c r="J117" s="138"/>
      <c r="K117" s="138"/>
      <c r="L117" s="138"/>
    </row>
    <row r="118" spans="1:12" ht="17.75" customHeight="1" x14ac:dyDescent="0.4">
      <c r="A118" s="3"/>
      <c r="B118" s="138"/>
      <c r="D118" s="442"/>
      <c r="E118" s="442"/>
      <c r="F118" s="442"/>
      <c r="G118" s="138"/>
      <c r="H118" s="138"/>
      <c r="I118" s="138"/>
      <c r="J118" s="138"/>
      <c r="K118" s="138"/>
      <c r="L118" s="138"/>
    </row>
    <row r="119" spans="1:12" ht="17.75" customHeight="1" x14ac:dyDescent="0.4">
      <c r="A119" s="3"/>
      <c r="B119" s="138"/>
      <c r="D119" s="442"/>
      <c r="E119" s="442"/>
      <c r="F119" s="442"/>
      <c r="G119" s="138"/>
      <c r="H119" s="138"/>
      <c r="I119" s="138"/>
      <c r="J119" s="138"/>
      <c r="K119" s="138"/>
      <c r="L119" s="138"/>
    </row>
    <row r="120" spans="1:12" ht="17.75" customHeight="1" x14ac:dyDescent="0.4">
      <c r="A120" s="3"/>
      <c r="B120" s="138"/>
      <c r="D120" s="442"/>
      <c r="E120" s="442"/>
      <c r="F120" s="442"/>
      <c r="G120" s="138"/>
      <c r="H120" s="138"/>
      <c r="I120" s="138"/>
      <c r="J120" s="138"/>
      <c r="K120" s="138"/>
      <c r="L120" s="138"/>
    </row>
    <row r="121" spans="1:12" ht="17.75" customHeight="1" x14ac:dyDescent="0.4">
      <c r="A121" s="3"/>
      <c r="B121" s="138"/>
      <c r="D121" s="442"/>
      <c r="E121" s="442"/>
      <c r="F121" s="442"/>
      <c r="G121" s="138"/>
      <c r="H121" s="138"/>
      <c r="I121" s="138"/>
      <c r="J121" s="138"/>
      <c r="K121" s="138"/>
      <c r="L121" s="138"/>
    </row>
    <row r="122" spans="1:12" ht="17.75" customHeight="1" x14ac:dyDescent="0.4">
      <c r="A122" s="3"/>
      <c r="B122" s="138"/>
      <c r="D122" s="442"/>
      <c r="E122" s="442"/>
      <c r="F122" s="442"/>
      <c r="G122" s="138"/>
      <c r="H122" s="138"/>
      <c r="I122" s="138"/>
      <c r="J122" s="138"/>
      <c r="K122" s="138"/>
      <c r="L122" s="138"/>
    </row>
    <row r="123" spans="1:12" ht="17.75" customHeight="1" x14ac:dyDescent="0.4">
      <c r="A123" s="3"/>
      <c r="B123" s="138"/>
      <c r="D123" s="442"/>
      <c r="E123" s="442"/>
      <c r="F123" s="442"/>
      <c r="G123" s="138"/>
      <c r="H123" s="138"/>
      <c r="I123" s="138"/>
      <c r="J123" s="138"/>
      <c r="K123" s="138"/>
      <c r="L123" s="138"/>
    </row>
    <row r="124" spans="1:12" ht="17.75" customHeight="1" x14ac:dyDescent="0.4">
      <c r="A124" s="3"/>
      <c r="B124" s="138"/>
      <c r="D124" s="442"/>
      <c r="E124" s="442"/>
      <c r="F124" s="442"/>
      <c r="G124" s="138"/>
      <c r="H124" s="138"/>
      <c r="I124" s="138"/>
      <c r="J124" s="138"/>
      <c r="K124" s="138"/>
      <c r="L124" s="138"/>
    </row>
    <row r="125" spans="1:12" ht="17.75" customHeight="1" x14ac:dyDescent="0.4">
      <c r="A125" s="3"/>
      <c r="B125" s="138"/>
      <c r="D125" s="442"/>
      <c r="E125" s="442"/>
      <c r="F125" s="442"/>
      <c r="G125" s="138"/>
      <c r="H125" s="138"/>
      <c r="I125" s="138"/>
      <c r="J125" s="138"/>
      <c r="K125" s="138"/>
      <c r="L125" s="138"/>
    </row>
    <row r="126" spans="1:12" ht="17.75" customHeight="1" x14ac:dyDescent="0.4">
      <c r="A126" s="3"/>
      <c r="B126" s="138"/>
      <c r="D126" s="442"/>
      <c r="E126" s="442"/>
      <c r="F126" s="442"/>
      <c r="G126" s="138"/>
      <c r="H126" s="138"/>
      <c r="I126" s="138"/>
      <c r="J126" s="138"/>
      <c r="K126" s="138"/>
      <c r="L126" s="138"/>
    </row>
    <row r="127" spans="1:12" ht="17.75" customHeight="1" x14ac:dyDescent="0.4">
      <c r="A127" s="3"/>
      <c r="B127" s="138"/>
      <c r="D127" s="442"/>
      <c r="E127" s="442"/>
      <c r="F127" s="442"/>
      <c r="G127" s="138"/>
      <c r="H127" s="138"/>
      <c r="I127" s="138"/>
      <c r="J127" s="138"/>
      <c r="K127" s="138"/>
      <c r="L127" s="138"/>
    </row>
    <row r="128" spans="1:12" ht="17.75" customHeight="1" x14ac:dyDescent="0.4">
      <c r="A128" s="3"/>
      <c r="B128" s="138"/>
      <c r="D128" s="442"/>
      <c r="E128" s="442"/>
      <c r="F128" s="442"/>
      <c r="G128" s="138"/>
      <c r="H128" s="138"/>
      <c r="I128" s="138"/>
      <c r="J128" s="138"/>
      <c r="K128" s="138"/>
      <c r="L128" s="138"/>
    </row>
    <row r="129" spans="1:12" ht="17.75" customHeight="1" x14ac:dyDescent="0.4">
      <c r="A129" s="3"/>
      <c r="B129" s="138"/>
      <c r="D129" s="442"/>
      <c r="E129" s="442"/>
      <c r="F129" s="442"/>
      <c r="G129" s="138"/>
      <c r="H129" s="138"/>
      <c r="I129" s="138"/>
      <c r="J129" s="138"/>
      <c r="K129" s="138"/>
      <c r="L129" s="138"/>
    </row>
    <row r="130" spans="1:12" ht="17.75" customHeight="1" x14ac:dyDescent="0.4">
      <c r="A130" s="3"/>
      <c r="B130" s="138"/>
      <c r="D130" s="442"/>
      <c r="E130" s="442"/>
      <c r="F130" s="442"/>
      <c r="G130" s="138"/>
      <c r="H130" s="138"/>
      <c r="I130" s="138"/>
      <c r="J130" s="138"/>
      <c r="K130" s="138"/>
      <c r="L130" s="138"/>
    </row>
    <row r="131" spans="1:12" ht="17.75" customHeight="1" x14ac:dyDescent="0.4">
      <c r="A131" s="3"/>
      <c r="B131" s="138"/>
      <c r="D131" s="442"/>
      <c r="E131" s="442"/>
      <c r="F131" s="442"/>
      <c r="G131" s="138"/>
      <c r="H131" s="138"/>
      <c r="I131" s="138"/>
      <c r="J131" s="138"/>
      <c r="K131" s="138"/>
      <c r="L131" s="138"/>
    </row>
    <row r="132" spans="1:12" ht="17.75" customHeight="1" x14ac:dyDescent="0.4">
      <c r="A132" s="3"/>
      <c r="B132" s="138"/>
      <c r="D132" s="442"/>
      <c r="E132" s="442"/>
      <c r="F132" s="442"/>
      <c r="G132" s="138"/>
      <c r="H132" s="138"/>
      <c r="I132" s="138"/>
      <c r="J132" s="138"/>
      <c r="K132" s="138"/>
      <c r="L132" s="138"/>
    </row>
    <row r="133" spans="1:12" ht="17.75" customHeight="1" x14ac:dyDescent="0.4">
      <c r="A133" s="3"/>
      <c r="B133" s="138"/>
      <c r="D133" s="442"/>
      <c r="E133" s="442"/>
      <c r="F133" s="442"/>
      <c r="G133" s="138"/>
      <c r="H133" s="138"/>
      <c r="I133" s="138"/>
      <c r="J133" s="138"/>
      <c r="K133" s="138"/>
      <c r="L133" s="138"/>
    </row>
    <row r="134" spans="1:12" ht="17.75" customHeight="1" x14ac:dyDescent="0.4">
      <c r="A134" s="3"/>
      <c r="B134" s="138"/>
      <c r="D134" s="442"/>
      <c r="E134" s="442"/>
      <c r="F134" s="442"/>
      <c r="G134" s="138"/>
      <c r="H134" s="138"/>
      <c r="I134" s="138"/>
      <c r="J134" s="138"/>
      <c r="K134" s="138"/>
      <c r="L134" s="138"/>
    </row>
    <row r="135" spans="1:12" ht="17.75" customHeight="1" x14ac:dyDescent="0.4">
      <c r="A135" s="3"/>
      <c r="B135" s="138"/>
      <c r="D135" s="442"/>
      <c r="E135" s="442"/>
      <c r="F135" s="442"/>
      <c r="G135" s="138"/>
      <c r="H135" s="138"/>
      <c r="I135" s="138"/>
      <c r="J135" s="138"/>
      <c r="K135" s="138"/>
      <c r="L135" s="138"/>
    </row>
    <row r="136" spans="1:12" ht="17.75" customHeight="1" x14ac:dyDescent="0.4">
      <c r="A136" s="3"/>
      <c r="B136" s="138"/>
      <c r="D136" s="442"/>
      <c r="E136" s="442"/>
      <c r="F136" s="442"/>
      <c r="G136" s="138"/>
      <c r="H136" s="138"/>
      <c r="I136" s="138"/>
      <c r="J136" s="138"/>
      <c r="K136" s="138"/>
      <c r="L136" s="138"/>
    </row>
    <row r="137" spans="1:12" ht="17.75" customHeight="1" x14ac:dyDescent="0.4">
      <c r="A137" s="3"/>
      <c r="B137" s="138"/>
      <c r="D137" s="442"/>
      <c r="E137" s="442"/>
      <c r="F137" s="442"/>
      <c r="G137" s="138"/>
      <c r="H137" s="138"/>
      <c r="I137" s="138"/>
      <c r="J137" s="138"/>
      <c r="K137" s="138"/>
      <c r="L137" s="138"/>
    </row>
    <row r="138" spans="1:12" ht="17.75" customHeight="1" x14ac:dyDescent="0.4">
      <c r="A138" s="3"/>
      <c r="B138" s="138"/>
      <c r="D138" s="442"/>
      <c r="E138" s="442"/>
      <c r="F138" s="442"/>
      <c r="G138" s="138"/>
      <c r="H138" s="138"/>
      <c r="I138" s="138"/>
      <c r="J138" s="138"/>
      <c r="K138" s="138"/>
      <c r="L138" s="138"/>
    </row>
    <row r="139" spans="1:12" ht="17.75" customHeight="1" x14ac:dyDescent="0.4">
      <c r="A139" s="3"/>
      <c r="B139" s="138"/>
      <c r="D139" s="442"/>
      <c r="E139" s="442"/>
      <c r="F139" s="442"/>
      <c r="G139" s="138"/>
      <c r="H139" s="138"/>
      <c r="I139" s="138"/>
      <c r="J139" s="138"/>
      <c r="K139" s="138"/>
      <c r="L139" s="138"/>
    </row>
    <row r="140" spans="1:12" ht="17.75" customHeight="1" x14ac:dyDescent="0.4">
      <c r="A140" s="3"/>
      <c r="B140" s="138"/>
      <c r="D140" s="442"/>
      <c r="E140" s="442"/>
      <c r="F140" s="442"/>
      <c r="G140" s="138"/>
      <c r="H140" s="138"/>
      <c r="I140" s="138"/>
      <c r="J140" s="138"/>
      <c r="K140" s="138"/>
      <c r="L140" s="138"/>
    </row>
    <row r="141" spans="1:12" ht="17.75" customHeight="1" x14ac:dyDescent="0.4">
      <c r="A141" s="3"/>
      <c r="B141" s="138"/>
      <c r="D141" s="442"/>
      <c r="E141" s="442"/>
      <c r="F141" s="442"/>
      <c r="G141" s="138"/>
      <c r="H141" s="138"/>
      <c r="I141" s="138"/>
      <c r="J141" s="138"/>
      <c r="K141" s="138"/>
      <c r="L141" s="138"/>
    </row>
    <row r="142" spans="1:12" ht="17.75" customHeight="1" x14ac:dyDescent="0.4">
      <c r="A142" s="3"/>
      <c r="B142" s="138"/>
      <c r="D142" s="442"/>
      <c r="E142" s="442"/>
      <c r="F142" s="442"/>
      <c r="G142" s="138"/>
      <c r="H142" s="138"/>
      <c r="I142" s="138"/>
      <c r="J142" s="138"/>
      <c r="K142" s="138"/>
      <c r="L142" s="138"/>
    </row>
    <row r="143" spans="1:12" ht="17.75" customHeight="1" x14ac:dyDescent="0.4">
      <c r="A143" s="3"/>
      <c r="B143" s="138"/>
      <c r="D143" s="442"/>
      <c r="E143" s="442"/>
      <c r="F143" s="442"/>
      <c r="G143" s="138"/>
      <c r="H143" s="138"/>
      <c r="I143" s="138"/>
      <c r="J143" s="138"/>
      <c r="K143" s="138"/>
      <c r="L143" s="138"/>
    </row>
    <row r="144" spans="1:12" ht="17.75" customHeight="1" x14ac:dyDescent="0.4">
      <c r="A144" s="3"/>
      <c r="B144" s="138"/>
      <c r="D144" s="442"/>
      <c r="E144" s="442"/>
      <c r="F144" s="442"/>
      <c r="G144" s="138"/>
      <c r="H144" s="138"/>
      <c r="I144" s="138"/>
      <c r="J144" s="138"/>
      <c r="K144" s="138"/>
      <c r="L144" s="138"/>
    </row>
    <row r="145" spans="1:12" ht="17.75" customHeight="1" x14ac:dyDescent="0.4">
      <c r="A145" s="3"/>
      <c r="B145" s="138"/>
      <c r="D145" s="442"/>
      <c r="E145" s="442"/>
      <c r="F145" s="442"/>
      <c r="G145" s="138"/>
      <c r="H145" s="138"/>
      <c r="I145" s="138"/>
      <c r="J145" s="138"/>
      <c r="K145" s="138"/>
      <c r="L145" s="138"/>
    </row>
    <row r="146" spans="1:12" ht="17.75" customHeight="1" x14ac:dyDescent="0.4">
      <c r="A146" s="3"/>
      <c r="B146" s="138"/>
      <c r="D146" s="442"/>
      <c r="E146" s="442"/>
      <c r="F146" s="442"/>
      <c r="G146" s="138"/>
      <c r="H146" s="138"/>
      <c r="I146" s="138"/>
      <c r="J146" s="138"/>
      <c r="K146" s="138"/>
      <c r="L146" s="138"/>
    </row>
    <row r="147" spans="1:12" ht="17.75" customHeight="1" x14ac:dyDescent="0.4">
      <c r="A147" s="3"/>
      <c r="B147" s="138"/>
      <c r="D147" s="442"/>
      <c r="E147" s="442"/>
      <c r="F147" s="442"/>
      <c r="G147" s="138"/>
      <c r="H147" s="138"/>
      <c r="I147" s="138"/>
      <c r="J147" s="138"/>
      <c r="K147" s="138"/>
      <c r="L147" s="138"/>
    </row>
    <row r="148" spans="1:12" ht="17.75" customHeight="1" x14ac:dyDescent="0.4">
      <c r="A148" s="3"/>
      <c r="B148" s="138"/>
      <c r="D148" s="442"/>
      <c r="E148" s="442"/>
      <c r="F148" s="442"/>
      <c r="G148" s="138"/>
      <c r="H148" s="138"/>
      <c r="I148" s="138"/>
      <c r="J148" s="138"/>
      <c r="K148" s="138"/>
      <c r="L148" s="138"/>
    </row>
    <row r="149" spans="1:12" ht="17.75" customHeight="1" x14ac:dyDescent="0.4">
      <c r="A149" s="3"/>
      <c r="B149" s="138"/>
      <c r="D149" s="442"/>
      <c r="E149" s="442"/>
      <c r="F149" s="442"/>
      <c r="G149" s="138"/>
      <c r="H149" s="138"/>
      <c r="I149" s="138"/>
      <c r="J149" s="138"/>
      <c r="K149" s="138"/>
      <c r="L149" s="138"/>
    </row>
    <row r="150" spans="1:12" ht="17.75" customHeight="1" x14ac:dyDescent="0.4">
      <c r="A150" s="3"/>
      <c r="B150" s="138"/>
      <c r="D150" s="442"/>
      <c r="E150" s="442"/>
      <c r="F150" s="442"/>
      <c r="G150" s="138"/>
      <c r="H150" s="138"/>
      <c r="I150" s="138"/>
      <c r="J150" s="138"/>
      <c r="K150" s="138"/>
      <c r="L150" s="138"/>
    </row>
    <row r="151" spans="1:12" ht="17.75" customHeight="1" x14ac:dyDescent="0.4">
      <c r="A151" s="3"/>
      <c r="B151" s="138"/>
      <c r="D151" s="442"/>
      <c r="E151" s="442"/>
      <c r="F151" s="442"/>
      <c r="G151" s="138"/>
      <c r="H151" s="138"/>
      <c r="I151" s="138"/>
      <c r="J151" s="138"/>
      <c r="K151" s="138"/>
      <c r="L151" s="138"/>
    </row>
    <row r="152" spans="1:12" ht="17.75" customHeight="1" x14ac:dyDescent="0.4">
      <c r="A152" s="3"/>
      <c r="B152" s="138"/>
      <c r="D152" s="442"/>
      <c r="E152" s="442"/>
      <c r="F152" s="442"/>
      <c r="G152" s="138"/>
      <c r="H152" s="138"/>
      <c r="I152" s="138"/>
      <c r="J152" s="138"/>
      <c r="K152" s="138"/>
      <c r="L152" s="138"/>
    </row>
    <row r="153" spans="1:12" ht="17.75" customHeight="1" x14ac:dyDescent="0.4">
      <c r="A153" s="3"/>
      <c r="B153" s="138"/>
      <c r="D153" s="442"/>
      <c r="E153" s="442"/>
      <c r="F153" s="442"/>
      <c r="G153" s="138"/>
      <c r="H153" s="138"/>
      <c r="I153" s="138"/>
      <c r="J153" s="138"/>
      <c r="K153" s="138"/>
      <c r="L153" s="138"/>
    </row>
    <row r="154" spans="1:12" ht="17.75" customHeight="1" x14ac:dyDescent="0.4">
      <c r="A154" s="3"/>
      <c r="B154" s="138"/>
      <c r="D154" s="442"/>
      <c r="E154" s="442"/>
      <c r="F154" s="442"/>
      <c r="G154" s="138"/>
      <c r="H154" s="138"/>
      <c r="I154" s="138"/>
      <c r="J154" s="138"/>
      <c r="K154" s="138"/>
      <c r="L154" s="138"/>
    </row>
    <row r="155" spans="1:12" ht="17.75" customHeight="1" x14ac:dyDescent="0.4">
      <c r="A155" s="3"/>
      <c r="B155" s="138"/>
      <c r="D155" s="442"/>
      <c r="E155" s="442"/>
      <c r="F155" s="442"/>
      <c r="G155" s="138"/>
      <c r="H155" s="138"/>
      <c r="I155" s="138"/>
      <c r="J155" s="138"/>
      <c r="K155" s="138"/>
      <c r="L155" s="138"/>
    </row>
    <row r="156" spans="1:12" ht="17.75" customHeight="1" x14ac:dyDescent="0.4">
      <c r="A156" s="3"/>
      <c r="B156" s="138"/>
      <c r="D156" s="442"/>
      <c r="E156" s="442"/>
      <c r="F156" s="442"/>
      <c r="G156" s="138"/>
      <c r="H156" s="138"/>
      <c r="I156" s="138"/>
      <c r="J156" s="138"/>
      <c r="K156" s="138"/>
      <c r="L156" s="138"/>
    </row>
    <row r="157" spans="1:12" ht="17.75" customHeight="1" x14ac:dyDescent="0.4">
      <c r="A157" s="3"/>
      <c r="B157" s="138"/>
      <c r="D157" s="442"/>
      <c r="E157" s="442"/>
      <c r="F157" s="442"/>
      <c r="G157" s="138"/>
      <c r="H157" s="138"/>
      <c r="I157" s="138"/>
      <c r="J157" s="138"/>
      <c r="K157" s="138"/>
      <c r="L157" s="138"/>
    </row>
    <row r="158" spans="1:12" ht="17.75" customHeight="1" x14ac:dyDescent="0.4">
      <c r="A158" s="3"/>
      <c r="B158" s="138"/>
      <c r="D158" s="442"/>
      <c r="E158" s="442"/>
      <c r="F158" s="442"/>
      <c r="G158" s="138"/>
      <c r="H158" s="138"/>
      <c r="I158" s="138"/>
      <c r="J158" s="138"/>
      <c r="K158" s="138"/>
      <c r="L158" s="138"/>
    </row>
    <row r="159" spans="1:12" ht="17.75" customHeight="1" x14ac:dyDescent="0.4">
      <c r="A159" s="3"/>
      <c r="B159" s="138"/>
      <c r="D159" s="442"/>
      <c r="E159" s="442"/>
      <c r="F159" s="442"/>
      <c r="G159" s="138"/>
      <c r="H159" s="138"/>
      <c r="I159" s="138"/>
      <c r="J159" s="138"/>
      <c r="K159" s="138"/>
      <c r="L159" s="138"/>
    </row>
    <row r="160" spans="1:12" ht="17.75" customHeight="1" x14ac:dyDescent="0.4">
      <c r="A160" s="3"/>
      <c r="B160" s="138"/>
      <c r="D160" s="442"/>
      <c r="E160" s="442"/>
      <c r="F160" s="442"/>
      <c r="G160" s="138"/>
      <c r="H160" s="138"/>
      <c r="I160" s="138"/>
      <c r="J160" s="138"/>
      <c r="K160" s="138"/>
      <c r="L160" s="138"/>
    </row>
    <row r="161" spans="1:12" ht="17.75" customHeight="1" x14ac:dyDescent="0.4">
      <c r="A161" s="3"/>
      <c r="B161" s="138"/>
      <c r="D161" s="442"/>
      <c r="E161" s="442"/>
      <c r="F161" s="442"/>
      <c r="G161" s="138"/>
      <c r="H161" s="138"/>
      <c r="I161" s="138"/>
      <c r="J161" s="138"/>
      <c r="K161" s="138"/>
      <c r="L161" s="138"/>
    </row>
    <row r="162" spans="1:12" ht="17.75" customHeight="1" x14ac:dyDescent="0.4">
      <c r="A162" s="3"/>
      <c r="B162" s="138"/>
      <c r="D162" s="442"/>
      <c r="E162" s="442"/>
      <c r="F162" s="442"/>
      <c r="G162" s="138"/>
      <c r="H162" s="138"/>
      <c r="I162" s="138"/>
      <c r="J162" s="138"/>
      <c r="K162" s="138"/>
      <c r="L162" s="138"/>
    </row>
    <row r="163" spans="1:12" ht="17.75" customHeight="1" x14ac:dyDescent="0.4">
      <c r="A163" s="3"/>
      <c r="B163" s="138"/>
      <c r="D163" s="442"/>
      <c r="E163" s="442"/>
      <c r="F163" s="442"/>
      <c r="G163" s="138"/>
      <c r="H163" s="138"/>
      <c r="I163" s="138"/>
      <c r="J163" s="138"/>
      <c r="K163" s="138"/>
      <c r="L163" s="138"/>
    </row>
    <row r="164" spans="1:12" ht="17.75" customHeight="1" x14ac:dyDescent="0.4">
      <c r="A164" s="3"/>
      <c r="B164" s="138"/>
      <c r="D164" s="442"/>
      <c r="E164" s="442"/>
      <c r="F164" s="442"/>
      <c r="G164" s="138"/>
      <c r="H164" s="138"/>
      <c r="I164" s="138"/>
      <c r="J164" s="138"/>
      <c r="K164" s="138"/>
      <c r="L164" s="138"/>
    </row>
    <row r="165" spans="1:12" ht="17.75" customHeight="1" x14ac:dyDescent="0.4">
      <c r="A165" s="3"/>
      <c r="B165" s="138"/>
      <c r="D165" s="442"/>
      <c r="E165" s="442"/>
      <c r="F165" s="442"/>
      <c r="G165" s="138"/>
      <c r="H165" s="138"/>
      <c r="I165" s="138"/>
      <c r="J165" s="138"/>
      <c r="K165" s="138"/>
      <c r="L165" s="138"/>
    </row>
    <row r="166" spans="1:12" ht="17.75" customHeight="1" x14ac:dyDescent="0.4">
      <c r="A166" s="3"/>
      <c r="B166" s="138"/>
      <c r="D166" s="442"/>
      <c r="E166" s="442"/>
      <c r="F166" s="442"/>
      <c r="G166" s="138"/>
      <c r="H166" s="138"/>
      <c r="I166" s="138"/>
      <c r="J166" s="138"/>
      <c r="K166" s="138"/>
      <c r="L166" s="138"/>
    </row>
    <row r="167" spans="1:12" ht="17.75" customHeight="1" x14ac:dyDescent="0.4">
      <c r="A167" s="3"/>
      <c r="B167" s="138"/>
      <c r="D167" s="442"/>
      <c r="E167" s="442"/>
      <c r="F167" s="442"/>
      <c r="G167" s="138"/>
      <c r="H167" s="138"/>
      <c r="I167" s="138"/>
      <c r="J167" s="138"/>
      <c r="K167" s="138"/>
      <c r="L167" s="138"/>
    </row>
    <row r="168" spans="1:12" ht="17.75" customHeight="1" x14ac:dyDescent="0.4">
      <c r="A168" s="3"/>
      <c r="B168" s="138"/>
      <c r="D168" s="442"/>
      <c r="E168" s="442"/>
      <c r="F168" s="442"/>
      <c r="G168" s="138"/>
      <c r="H168" s="138"/>
      <c r="I168" s="138"/>
      <c r="J168" s="138"/>
      <c r="K168" s="138"/>
      <c r="L168" s="138"/>
    </row>
    <row r="169" spans="1:12" ht="17.75" customHeight="1" x14ac:dyDescent="0.4">
      <c r="A169" s="3"/>
      <c r="B169" s="138"/>
      <c r="D169" s="442"/>
      <c r="E169" s="442"/>
      <c r="F169" s="442"/>
      <c r="G169" s="138"/>
      <c r="H169" s="138"/>
      <c r="I169" s="138"/>
      <c r="J169" s="138"/>
      <c r="K169" s="138"/>
      <c r="L169" s="138"/>
    </row>
    <row r="170" spans="1:12" ht="17.75" customHeight="1" x14ac:dyDescent="0.4">
      <c r="A170" s="3"/>
      <c r="B170" s="138"/>
      <c r="D170" s="442"/>
      <c r="E170" s="442"/>
      <c r="F170" s="442"/>
      <c r="G170" s="138"/>
      <c r="H170" s="138"/>
      <c r="I170" s="138"/>
      <c r="J170" s="138"/>
      <c r="K170" s="138"/>
      <c r="L170" s="138"/>
    </row>
    <row r="171" spans="1:12" ht="17.75" customHeight="1" x14ac:dyDescent="0.4">
      <c r="A171" s="3"/>
      <c r="B171" s="138"/>
      <c r="D171" s="442"/>
      <c r="E171" s="442"/>
      <c r="F171" s="442"/>
      <c r="G171" s="138"/>
      <c r="H171" s="138"/>
      <c r="I171" s="138"/>
      <c r="J171" s="138"/>
      <c r="K171" s="138"/>
      <c r="L171" s="138"/>
    </row>
    <row r="172" spans="1:12" ht="17.75" customHeight="1" x14ac:dyDescent="0.4">
      <c r="A172" s="3"/>
      <c r="B172" s="138"/>
      <c r="D172" s="442"/>
      <c r="E172" s="442"/>
      <c r="F172" s="442"/>
      <c r="G172" s="138"/>
      <c r="H172" s="138"/>
      <c r="I172" s="138"/>
      <c r="J172" s="138"/>
      <c r="K172" s="138"/>
      <c r="L172" s="138"/>
    </row>
    <row r="173" spans="1:12" ht="17.75" customHeight="1" x14ac:dyDescent="0.4">
      <c r="A173" s="3"/>
      <c r="B173" s="138"/>
      <c r="D173" s="442"/>
      <c r="E173" s="442"/>
      <c r="F173" s="442"/>
      <c r="G173" s="138"/>
      <c r="H173" s="138"/>
      <c r="I173" s="138"/>
      <c r="J173" s="138"/>
      <c r="K173" s="138"/>
      <c r="L173" s="138"/>
    </row>
    <row r="174" spans="1:12" ht="17.75" customHeight="1" x14ac:dyDescent="0.4">
      <c r="A174" s="3"/>
      <c r="B174" s="138"/>
      <c r="D174" s="442"/>
      <c r="E174" s="442"/>
      <c r="F174" s="442"/>
      <c r="G174" s="138"/>
      <c r="H174" s="138"/>
      <c r="I174" s="138"/>
      <c r="J174" s="138"/>
      <c r="K174" s="138"/>
      <c r="L174" s="138"/>
    </row>
    <row r="175" spans="1:12" ht="17.75" customHeight="1" x14ac:dyDescent="0.4">
      <c r="A175" s="3"/>
      <c r="B175" s="138"/>
      <c r="D175" s="442"/>
      <c r="E175" s="442"/>
      <c r="F175" s="442"/>
      <c r="G175" s="138"/>
      <c r="H175" s="138"/>
      <c r="I175" s="138"/>
      <c r="J175" s="138"/>
      <c r="K175" s="138"/>
      <c r="L175" s="138"/>
    </row>
    <row r="176" spans="1:12" ht="17.75" customHeight="1" x14ac:dyDescent="0.4">
      <c r="A176" s="3"/>
      <c r="B176" s="138"/>
      <c r="D176" s="442"/>
      <c r="E176" s="442"/>
      <c r="F176" s="442"/>
      <c r="G176" s="138"/>
      <c r="H176" s="138"/>
      <c r="I176" s="138"/>
      <c r="J176" s="138"/>
      <c r="K176" s="138"/>
      <c r="L176" s="138"/>
    </row>
    <row r="177" spans="1:12" ht="17.75" customHeight="1" x14ac:dyDescent="0.4">
      <c r="A177" s="3"/>
      <c r="B177" s="138"/>
      <c r="D177" s="442"/>
      <c r="E177" s="442"/>
      <c r="F177" s="442"/>
      <c r="G177" s="138"/>
      <c r="H177" s="138"/>
      <c r="I177" s="138"/>
      <c r="J177" s="138"/>
      <c r="K177" s="138"/>
      <c r="L177" s="138"/>
    </row>
    <row r="178" spans="1:12" ht="17.75" customHeight="1" x14ac:dyDescent="0.4">
      <c r="A178" s="3"/>
      <c r="B178" s="138"/>
      <c r="D178" s="442"/>
      <c r="E178" s="442"/>
      <c r="F178" s="442"/>
      <c r="G178" s="138"/>
      <c r="H178" s="138"/>
      <c r="I178" s="138"/>
      <c r="J178" s="138"/>
      <c r="K178" s="138"/>
      <c r="L178" s="138"/>
    </row>
    <row r="179" spans="1:12" ht="17.75" customHeight="1" x14ac:dyDescent="0.4">
      <c r="A179" s="3"/>
      <c r="B179" s="138"/>
      <c r="D179" s="442"/>
      <c r="E179" s="442"/>
      <c r="F179" s="442"/>
      <c r="G179" s="138"/>
      <c r="H179" s="138"/>
      <c r="I179" s="138"/>
      <c r="J179" s="138"/>
      <c r="K179" s="138"/>
      <c r="L179" s="138"/>
    </row>
    <row r="180" spans="1:12" ht="17.75" customHeight="1" x14ac:dyDescent="0.4">
      <c r="A180" s="3"/>
      <c r="B180" s="138"/>
      <c r="D180" s="442"/>
      <c r="E180" s="442"/>
      <c r="F180" s="442"/>
      <c r="G180" s="138"/>
      <c r="H180" s="138"/>
      <c r="I180" s="138"/>
      <c r="J180" s="138"/>
      <c r="K180" s="138"/>
      <c r="L180" s="138"/>
    </row>
    <row r="181" spans="1:12" ht="17.75" customHeight="1" x14ac:dyDescent="0.4">
      <c r="A181" s="3"/>
      <c r="B181" s="138"/>
      <c r="D181" s="442"/>
      <c r="E181" s="442"/>
      <c r="F181" s="442"/>
      <c r="G181" s="138"/>
      <c r="H181" s="138"/>
      <c r="I181" s="138"/>
      <c r="J181" s="138"/>
      <c r="K181" s="138"/>
      <c r="L181" s="138"/>
    </row>
    <row r="182" spans="1:12" ht="17.75" customHeight="1" x14ac:dyDescent="0.4">
      <c r="A182" s="3"/>
      <c r="B182" s="138"/>
      <c r="D182" s="442"/>
      <c r="E182" s="442"/>
      <c r="F182" s="442"/>
      <c r="G182" s="138"/>
      <c r="H182" s="138"/>
      <c r="I182" s="138"/>
      <c r="J182" s="138"/>
      <c r="K182" s="138"/>
      <c r="L182" s="138"/>
    </row>
    <row r="183" spans="1:12" ht="17.75" customHeight="1" x14ac:dyDescent="0.4">
      <c r="A183" s="3"/>
      <c r="B183" s="138"/>
      <c r="D183" s="442"/>
      <c r="E183" s="442"/>
      <c r="F183" s="442"/>
      <c r="G183" s="138"/>
      <c r="H183" s="138"/>
      <c r="I183" s="138"/>
      <c r="J183" s="138"/>
      <c r="K183" s="138"/>
      <c r="L183" s="138"/>
    </row>
    <row r="184" spans="1:12" ht="17.75" customHeight="1" x14ac:dyDescent="0.4">
      <c r="A184" s="3"/>
      <c r="B184" s="138"/>
      <c r="D184" s="442"/>
      <c r="E184" s="442"/>
      <c r="F184" s="442"/>
      <c r="G184" s="138"/>
      <c r="H184" s="138"/>
      <c r="I184" s="138"/>
      <c r="J184" s="138"/>
      <c r="K184" s="138"/>
      <c r="L184" s="138"/>
    </row>
    <row r="185" spans="1:12" ht="17.75" customHeight="1" x14ac:dyDescent="0.4">
      <c r="A185" s="3"/>
      <c r="B185" s="138"/>
      <c r="D185" s="442"/>
      <c r="E185" s="442"/>
      <c r="F185" s="442"/>
      <c r="G185" s="138"/>
      <c r="H185" s="138"/>
      <c r="I185" s="138"/>
      <c r="J185" s="138"/>
      <c r="K185" s="138"/>
      <c r="L185" s="138"/>
    </row>
  </sheetData>
  <mergeCells count="2">
    <mergeCell ref="A2:L2"/>
    <mergeCell ref="A51:L5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workbookViewId="0">
      <selection activeCell="A58" sqref="A58"/>
    </sheetView>
  </sheetViews>
  <sheetFormatPr defaultColWidth="21.3984375" defaultRowHeight="13" x14ac:dyDescent="0.3"/>
  <cols>
    <col min="1" max="1" width="64.296875" customWidth="1"/>
    <col min="2" max="2" width="1.09765625" customWidth="1"/>
    <col min="3" max="7" width="10.69921875" style="159" customWidth="1"/>
    <col min="8" max="8" width="1.09765625" style="159" customWidth="1"/>
    <col min="9" max="13" width="10.69921875" style="159" customWidth="1"/>
    <col min="14" max="14" width="1.09765625" style="159" customWidth="1"/>
    <col min="15" max="19" width="10.69921875" style="159" customWidth="1"/>
    <col min="20" max="20" width="1.296875" style="159" customWidth="1"/>
  </cols>
  <sheetData>
    <row r="1" spans="1:24" ht="18.75" customHeight="1" x14ac:dyDescent="0.4">
      <c r="A1" s="80" t="s">
        <v>55</v>
      </c>
      <c r="B1" s="26"/>
      <c r="C1" s="442"/>
      <c r="D1" s="442"/>
      <c r="E1" s="442"/>
      <c r="F1" s="442"/>
      <c r="G1" s="442"/>
      <c r="H1" s="442"/>
      <c r="I1" s="442"/>
      <c r="J1" s="442"/>
      <c r="K1" s="442"/>
      <c r="L1" s="442"/>
      <c r="M1" s="442"/>
      <c r="N1" s="442"/>
      <c r="O1" s="360"/>
      <c r="P1" s="360"/>
      <c r="Q1" s="360"/>
      <c r="R1" s="360"/>
      <c r="S1" s="360"/>
      <c r="T1" s="360"/>
    </row>
    <row r="2" spans="1:24" ht="22.5" customHeight="1" x14ac:dyDescent="0.4">
      <c r="A2" s="493" t="s">
        <v>56</v>
      </c>
      <c r="B2" s="493"/>
      <c r="C2" s="493"/>
      <c r="D2" s="493"/>
      <c r="E2" s="493"/>
      <c r="F2" s="493"/>
      <c r="G2" s="493"/>
      <c r="H2" s="493"/>
      <c r="I2" s="493"/>
      <c r="J2" s="493"/>
      <c r="K2" s="493"/>
      <c r="L2" s="493"/>
      <c r="M2" s="493"/>
      <c r="N2" s="493"/>
      <c r="O2" s="493"/>
      <c r="P2" s="493"/>
      <c r="Q2" s="493"/>
      <c r="R2" s="493"/>
      <c r="S2" s="493"/>
      <c r="T2" s="493"/>
    </row>
    <row r="3" spans="1:24" ht="18.75" customHeight="1" x14ac:dyDescent="0.3">
      <c r="A3" s="4" t="s">
        <v>27</v>
      </c>
      <c r="B3" s="26"/>
      <c r="C3" s="442"/>
      <c r="D3" s="442"/>
      <c r="E3" s="442"/>
      <c r="F3" s="442"/>
      <c r="G3" s="442"/>
      <c r="H3" s="442"/>
      <c r="I3" s="442"/>
      <c r="J3" s="442"/>
      <c r="K3" s="442"/>
      <c r="L3" s="442"/>
      <c r="M3" s="442"/>
      <c r="N3" s="442"/>
      <c r="O3" s="360"/>
      <c r="P3" s="360"/>
      <c r="Q3" s="360"/>
      <c r="R3" s="360"/>
      <c r="S3" s="360"/>
      <c r="T3" s="360"/>
    </row>
    <row r="4" spans="1:24" ht="18.75" customHeight="1" x14ac:dyDescent="0.4">
      <c r="A4" s="26"/>
      <c r="B4" s="26"/>
      <c r="C4" s="442"/>
      <c r="D4" s="442"/>
      <c r="E4" s="442"/>
      <c r="F4" s="442"/>
      <c r="G4" s="442"/>
      <c r="H4" s="442"/>
      <c r="I4" s="342"/>
      <c r="J4" s="342"/>
      <c r="K4" s="343"/>
      <c r="L4" s="343"/>
      <c r="M4" s="444"/>
      <c r="N4" s="442"/>
      <c r="O4" s="360"/>
      <c r="P4" s="360"/>
      <c r="Q4" s="360"/>
      <c r="R4" s="360"/>
      <c r="S4" s="360"/>
      <c r="T4" s="360"/>
    </row>
    <row r="5" spans="1:24" ht="18.75" customHeight="1" x14ac:dyDescent="0.3">
      <c r="A5" s="26"/>
      <c r="B5" s="26"/>
      <c r="C5" s="442"/>
      <c r="D5" s="442"/>
      <c r="E5" s="442"/>
      <c r="F5" s="442"/>
      <c r="G5" s="442"/>
      <c r="H5" s="442"/>
      <c r="I5" s="442"/>
      <c r="J5" s="442"/>
      <c r="K5" s="442"/>
      <c r="L5" s="442"/>
      <c r="M5" s="442"/>
      <c r="N5" s="442"/>
      <c r="O5" s="360"/>
      <c r="P5" s="360"/>
      <c r="Q5" s="360"/>
      <c r="R5" s="360"/>
      <c r="S5" s="360"/>
      <c r="T5" s="360"/>
    </row>
    <row r="6" spans="1:24" ht="18.75" customHeight="1" x14ac:dyDescent="0.3">
      <c r="A6" s="6"/>
      <c r="B6" s="26"/>
      <c r="C6" s="8" t="s">
        <v>3</v>
      </c>
      <c r="D6" s="9" t="s">
        <v>4</v>
      </c>
      <c r="E6" s="9" t="s">
        <v>5</v>
      </c>
      <c r="F6" s="9" t="s">
        <v>6</v>
      </c>
      <c r="G6" s="81"/>
      <c r="H6" s="442"/>
      <c r="I6" s="8" t="s">
        <v>3</v>
      </c>
      <c r="J6" s="9" t="s">
        <v>4</v>
      </c>
      <c r="K6" s="9" t="s">
        <v>5</v>
      </c>
      <c r="L6" s="9" t="s">
        <v>6</v>
      </c>
      <c r="M6" s="81"/>
      <c r="N6" s="442"/>
      <c r="O6" s="8" t="s">
        <v>3</v>
      </c>
      <c r="P6" s="9" t="s">
        <v>4</v>
      </c>
      <c r="Q6" s="9" t="s">
        <v>5</v>
      </c>
      <c r="R6" s="9" t="s">
        <v>6</v>
      </c>
      <c r="S6" s="81"/>
      <c r="T6" s="360"/>
      <c r="U6" s="7"/>
      <c r="V6" s="7"/>
      <c r="W6" s="7"/>
      <c r="X6" s="82"/>
    </row>
    <row r="7" spans="1:24" ht="26" x14ac:dyDescent="0.3">
      <c r="A7" s="13"/>
      <c r="B7" s="26"/>
      <c r="C7" s="14" t="s">
        <v>7</v>
      </c>
      <c r="D7" s="15" t="s">
        <v>8</v>
      </c>
      <c r="E7" s="15" t="s">
        <v>9</v>
      </c>
      <c r="F7" s="15" t="s">
        <v>10</v>
      </c>
      <c r="G7" s="17" t="s">
        <v>11</v>
      </c>
      <c r="H7" s="442"/>
      <c r="I7" s="14" t="s">
        <v>7</v>
      </c>
      <c r="J7" s="15" t="s">
        <v>8</v>
      </c>
      <c r="K7" s="15" t="s">
        <v>9</v>
      </c>
      <c r="L7" s="15" t="s">
        <v>10</v>
      </c>
      <c r="M7" s="17" t="s">
        <v>11</v>
      </c>
      <c r="N7" s="442"/>
      <c r="O7" s="14" t="s">
        <v>7</v>
      </c>
      <c r="P7" s="15" t="s">
        <v>8</v>
      </c>
      <c r="Q7" s="15" t="s">
        <v>9</v>
      </c>
      <c r="R7" s="15" t="s">
        <v>10</v>
      </c>
      <c r="S7" s="17" t="s">
        <v>11</v>
      </c>
      <c r="T7" s="360"/>
      <c r="U7" s="7"/>
      <c r="V7" s="7"/>
      <c r="W7" s="7"/>
      <c r="X7" s="7"/>
    </row>
    <row r="8" spans="1:24" ht="18.75" customHeight="1" x14ac:dyDescent="0.3">
      <c r="A8" s="13"/>
      <c r="B8" s="26"/>
      <c r="C8" s="14">
        <v>2016</v>
      </c>
      <c r="D8" s="15">
        <v>2016</v>
      </c>
      <c r="E8" s="15">
        <v>2016</v>
      </c>
      <c r="F8" s="15">
        <v>2017</v>
      </c>
      <c r="G8" s="17">
        <v>2017</v>
      </c>
      <c r="H8" s="442"/>
      <c r="I8" s="19">
        <v>2017</v>
      </c>
      <c r="J8" s="20">
        <v>2017</v>
      </c>
      <c r="K8" s="20">
        <v>2017</v>
      </c>
      <c r="L8" s="20">
        <v>2018</v>
      </c>
      <c r="M8" s="22">
        <v>2018</v>
      </c>
      <c r="N8" s="442"/>
      <c r="O8" s="19">
        <v>2018</v>
      </c>
      <c r="P8" s="20">
        <v>2018</v>
      </c>
      <c r="Q8" s="20">
        <v>2018</v>
      </c>
      <c r="R8" s="20">
        <v>2019</v>
      </c>
      <c r="S8" s="22">
        <v>2019</v>
      </c>
      <c r="T8" s="360"/>
      <c r="U8" s="15" t="s">
        <v>12</v>
      </c>
      <c r="V8" s="15" t="s">
        <v>12</v>
      </c>
      <c r="W8" s="15" t="s">
        <v>12</v>
      </c>
      <c r="X8" s="15" t="s">
        <v>12</v>
      </c>
    </row>
    <row r="9" spans="1:24" ht="18.75" customHeight="1" x14ac:dyDescent="0.3">
      <c r="A9" s="13"/>
      <c r="B9" s="26"/>
      <c r="C9" s="83"/>
      <c r="D9" s="84"/>
      <c r="E9" s="84"/>
      <c r="F9" s="84"/>
      <c r="G9" s="6"/>
      <c r="H9" s="442"/>
      <c r="I9" s="83"/>
      <c r="J9" s="84"/>
      <c r="K9" s="84"/>
      <c r="L9" s="85"/>
      <c r="M9" s="24"/>
      <c r="N9" s="442"/>
      <c r="O9" s="83"/>
      <c r="P9" s="84"/>
      <c r="Q9" s="84"/>
      <c r="R9" s="84"/>
      <c r="S9" s="6"/>
      <c r="T9" s="360"/>
      <c r="U9" s="26"/>
      <c r="V9" s="26"/>
      <c r="W9" s="26"/>
      <c r="X9" s="26"/>
    </row>
    <row r="10" spans="1:24" x14ac:dyDescent="0.3">
      <c r="A10" s="25" t="s">
        <v>57</v>
      </c>
      <c r="B10" s="26"/>
      <c r="C10" s="23"/>
      <c r="D10" s="442"/>
      <c r="E10" s="442"/>
      <c r="F10" s="442"/>
      <c r="G10" s="13"/>
      <c r="H10" s="442"/>
      <c r="I10" s="23"/>
      <c r="J10" s="442"/>
      <c r="K10" s="442"/>
      <c r="L10" s="24"/>
      <c r="M10" s="13"/>
      <c r="N10" s="442"/>
      <c r="O10" s="23"/>
      <c r="P10" s="138"/>
      <c r="Q10" s="138"/>
      <c r="R10" s="138"/>
      <c r="S10" s="13"/>
      <c r="T10" s="360"/>
      <c r="U10" s="26"/>
      <c r="V10" s="26"/>
      <c r="W10" s="26"/>
      <c r="X10" s="26"/>
    </row>
    <row r="11" spans="1:24" x14ac:dyDescent="0.3">
      <c r="A11" s="37" t="s">
        <v>177</v>
      </c>
      <c r="B11" s="26"/>
      <c r="C11" s="101">
        <v>-167700000</v>
      </c>
      <c r="D11" s="73">
        <v>-98200000</v>
      </c>
      <c r="E11" s="73">
        <v>-142800000</v>
      </c>
      <c r="F11" s="161">
        <v>-173400000</v>
      </c>
      <c r="G11" s="162">
        <v>-582100000</v>
      </c>
      <c r="H11" s="442"/>
      <c r="I11" s="254">
        <v>-129600000</v>
      </c>
      <c r="J11" s="291">
        <v>-144000000</v>
      </c>
      <c r="K11" s="310">
        <v>-119800000</v>
      </c>
      <c r="L11" s="312">
        <v>-173500000</v>
      </c>
      <c r="M11" s="311">
        <v>-566900000</v>
      </c>
      <c r="N11" s="442"/>
      <c r="O11" s="254">
        <v>-82400000</v>
      </c>
      <c r="P11" s="291">
        <v>-39400000</v>
      </c>
      <c r="Q11" s="291">
        <v>-23700000</v>
      </c>
      <c r="R11" s="138"/>
      <c r="S11" s="249">
        <v>-145500000</v>
      </c>
      <c r="T11" s="360"/>
      <c r="U11" s="73"/>
      <c r="V11" s="73"/>
      <c r="W11" s="73"/>
      <c r="X11" s="73"/>
    </row>
    <row r="12" spans="1:24" ht="26" x14ac:dyDescent="0.3">
      <c r="A12" s="37" t="s">
        <v>183</v>
      </c>
      <c r="B12" s="26"/>
      <c r="C12" s="39"/>
      <c r="D12" s="34"/>
      <c r="E12" s="34"/>
      <c r="F12" s="133"/>
      <c r="G12" s="166"/>
      <c r="H12" s="442"/>
      <c r="I12" s="265"/>
      <c r="J12" s="294"/>
      <c r="K12" s="318"/>
      <c r="L12" s="319"/>
      <c r="M12" s="329"/>
      <c r="N12" s="442"/>
      <c r="O12" s="265"/>
      <c r="P12" s="294"/>
      <c r="Q12" s="294"/>
      <c r="R12" s="138"/>
      <c r="S12" s="375"/>
      <c r="T12" s="360"/>
      <c r="U12" s="34"/>
      <c r="V12" s="34"/>
      <c r="W12" s="34"/>
      <c r="X12" s="34"/>
    </row>
    <row r="13" spans="1:24" x14ac:dyDescent="0.3">
      <c r="A13" s="86" t="s">
        <v>58</v>
      </c>
      <c r="B13" s="26"/>
      <c r="C13" s="87">
        <v>37400000</v>
      </c>
      <c r="D13" s="40">
        <v>33000000</v>
      </c>
      <c r="E13" s="40">
        <v>34100000</v>
      </c>
      <c r="F13" s="132">
        <v>34700000</v>
      </c>
      <c r="G13" s="165">
        <v>139200000</v>
      </c>
      <c r="H13" s="442"/>
      <c r="I13" s="263">
        <v>28400000</v>
      </c>
      <c r="J13" s="292">
        <v>28400000.000000097</v>
      </c>
      <c r="K13" s="316">
        <v>24700000</v>
      </c>
      <c r="L13" s="317">
        <v>26900000</v>
      </c>
      <c r="M13" s="320">
        <v>108400000.00000009</v>
      </c>
      <c r="N13" s="442"/>
      <c r="O13" s="263">
        <v>24100000</v>
      </c>
      <c r="P13" s="292">
        <v>22200000</v>
      </c>
      <c r="Q13" s="292">
        <v>23500000</v>
      </c>
      <c r="R13" s="138"/>
      <c r="S13" s="250">
        <v>69800000</v>
      </c>
      <c r="T13" s="360"/>
      <c r="U13" s="40"/>
      <c r="V13" s="40"/>
      <c r="W13" s="40"/>
      <c r="X13" s="40"/>
    </row>
    <row r="14" spans="1:24" x14ac:dyDescent="0.3">
      <c r="A14" s="86" t="s">
        <v>59</v>
      </c>
      <c r="B14" s="26"/>
      <c r="C14" s="87">
        <v>51600000</v>
      </c>
      <c r="D14" s="40">
        <v>54300000</v>
      </c>
      <c r="E14" s="40">
        <v>56600000</v>
      </c>
      <c r="F14" s="132">
        <v>59300000</v>
      </c>
      <c r="G14" s="165">
        <v>221800000</v>
      </c>
      <c r="H14" s="442"/>
      <c r="I14" s="263">
        <v>66800000</v>
      </c>
      <c r="J14" s="292">
        <v>67600000</v>
      </c>
      <c r="K14" s="316">
        <v>65100000</v>
      </c>
      <c r="L14" s="317">
        <v>61900000</v>
      </c>
      <c r="M14" s="320">
        <v>261400000</v>
      </c>
      <c r="N14" s="442"/>
      <c r="O14" s="263">
        <v>54400000</v>
      </c>
      <c r="P14" s="292">
        <v>56900000</v>
      </c>
      <c r="Q14" s="292">
        <v>64200000</v>
      </c>
      <c r="R14" s="138"/>
      <c r="S14" s="250">
        <v>175500000</v>
      </c>
      <c r="T14" s="360"/>
      <c r="U14" s="40"/>
      <c r="V14" s="40"/>
      <c r="W14" s="40"/>
      <c r="X14" s="40"/>
    </row>
    <row r="15" spans="1:24" x14ac:dyDescent="0.3">
      <c r="A15" s="86" t="s">
        <v>60</v>
      </c>
      <c r="B15" s="26"/>
      <c r="C15" s="87">
        <v>6200000</v>
      </c>
      <c r="D15" s="40">
        <v>-15400000</v>
      </c>
      <c r="E15" s="40">
        <v>-30400000</v>
      </c>
      <c r="F15" s="132">
        <v>800000</v>
      </c>
      <c r="G15" s="165">
        <v>-38800000</v>
      </c>
      <c r="H15" s="442"/>
      <c r="I15" s="263">
        <v>-400000</v>
      </c>
      <c r="J15" s="292">
        <v>9000000</v>
      </c>
      <c r="K15" s="316">
        <v>-1300000</v>
      </c>
      <c r="L15" s="317">
        <v>-46400000</v>
      </c>
      <c r="M15" s="320">
        <v>-39100000</v>
      </c>
      <c r="N15" s="442"/>
      <c r="O15" s="263">
        <v>13300000</v>
      </c>
      <c r="P15" s="292">
        <v>-13600000</v>
      </c>
      <c r="Q15" s="292">
        <v>16800000</v>
      </c>
      <c r="R15" s="138"/>
      <c r="S15" s="250">
        <v>16500000</v>
      </c>
      <c r="T15" s="360"/>
      <c r="U15" s="40"/>
      <c r="V15" s="40"/>
      <c r="W15" s="40"/>
      <c r="X15" s="40"/>
    </row>
    <row r="16" spans="1:24" x14ac:dyDescent="0.3">
      <c r="A16" s="86" t="s">
        <v>170</v>
      </c>
      <c r="B16" s="26"/>
      <c r="C16" s="87">
        <v>52300000</v>
      </c>
      <c r="D16" s="40">
        <v>16000000</v>
      </c>
      <c r="E16" s="40">
        <v>3200000</v>
      </c>
      <c r="F16" s="132">
        <v>9000000</v>
      </c>
      <c r="G16" s="165">
        <v>80500000</v>
      </c>
      <c r="H16" s="442"/>
      <c r="I16" s="263">
        <v>-300000</v>
      </c>
      <c r="J16" s="292">
        <v>500000</v>
      </c>
      <c r="K16" s="316">
        <v>0</v>
      </c>
      <c r="L16" s="317">
        <v>93900000</v>
      </c>
      <c r="M16" s="320">
        <v>94100000</v>
      </c>
      <c r="N16" s="442"/>
      <c r="O16" s="263">
        <v>22500000</v>
      </c>
      <c r="P16" s="292">
        <v>14100000</v>
      </c>
      <c r="Q16" s="292">
        <v>-2100000</v>
      </c>
      <c r="R16" s="138"/>
      <c r="S16" s="250">
        <v>34500000</v>
      </c>
      <c r="T16" s="360"/>
      <c r="U16" s="40"/>
      <c r="V16" s="40"/>
      <c r="W16" s="40"/>
      <c r="X16" s="40"/>
    </row>
    <row r="17" spans="1:24" x14ac:dyDescent="0.3">
      <c r="A17" s="86" t="s">
        <v>61</v>
      </c>
      <c r="B17" s="26"/>
      <c r="C17" s="87">
        <v>8300000</v>
      </c>
      <c r="D17" s="40">
        <v>-14500000</v>
      </c>
      <c r="E17" s="40">
        <v>9600000</v>
      </c>
      <c r="F17" s="132">
        <v>-11100000</v>
      </c>
      <c r="G17" s="165">
        <v>-7700000</v>
      </c>
      <c r="H17" s="442"/>
      <c r="I17" s="263">
        <v>7300000</v>
      </c>
      <c r="J17" s="292">
        <v>400000</v>
      </c>
      <c r="K17" s="316">
        <v>10400000</v>
      </c>
      <c r="L17" s="317">
        <v>-10800000</v>
      </c>
      <c r="M17" s="320">
        <v>7300000</v>
      </c>
      <c r="N17" s="442"/>
      <c r="O17" s="263">
        <v>10500000</v>
      </c>
      <c r="P17" s="292">
        <v>-11800000</v>
      </c>
      <c r="Q17" s="292">
        <v>16100000</v>
      </c>
      <c r="R17" s="138"/>
      <c r="S17" s="250">
        <v>14800000</v>
      </c>
      <c r="T17" s="360"/>
      <c r="U17" s="40"/>
      <c r="V17" s="40"/>
      <c r="W17" s="40"/>
      <c r="X17" s="40"/>
    </row>
    <row r="18" spans="1:24" x14ac:dyDescent="0.3">
      <c r="A18" s="37" t="s">
        <v>62</v>
      </c>
      <c r="B18" s="26"/>
      <c r="C18" s="87"/>
      <c r="D18" s="40"/>
      <c r="E18" s="40"/>
      <c r="F18" s="132"/>
      <c r="G18" s="165"/>
      <c r="H18" s="442"/>
      <c r="I18" s="263"/>
      <c r="J18" s="292"/>
      <c r="K18" s="316"/>
      <c r="L18" s="317"/>
      <c r="M18" s="320"/>
      <c r="N18" s="442"/>
      <c r="O18" s="263"/>
      <c r="P18" s="292"/>
      <c r="Q18" s="292"/>
      <c r="R18" s="138"/>
      <c r="S18" s="250"/>
      <c r="T18" s="360"/>
      <c r="U18" s="40"/>
      <c r="V18" s="40"/>
      <c r="W18" s="40"/>
      <c r="X18" s="40"/>
    </row>
    <row r="19" spans="1:24" x14ac:dyDescent="0.3">
      <c r="A19" s="134" t="s">
        <v>63</v>
      </c>
      <c r="B19" s="26"/>
      <c r="C19" s="87">
        <v>397400000</v>
      </c>
      <c r="D19" s="40">
        <v>-50500000</v>
      </c>
      <c r="E19" s="40">
        <v>46900000</v>
      </c>
      <c r="F19" s="132">
        <v>-192300000</v>
      </c>
      <c r="G19" s="165">
        <v>201500000</v>
      </c>
      <c r="H19" s="442"/>
      <c r="I19" s="263">
        <v>220900000</v>
      </c>
      <c r="J19" s="292">
        <v>-35400000</v>
      </c>
      <c r="K19" s="316">
        <v>-42200000</v>
      </c>
      <c r="L19" s="316">
        <v>-130000000</v>
      </c>
      <c r="M19" s="320">
        <v>13300000</v>
      </c>
      <c r="N19" s="442"/>
      <c r="O19" s="263">
        <v>231400000</v>
      </c>
      <c r="P19" s="292">
        <v>-27200000</v>
      </c>
      <c r="Q19" s="292">
        <v>-74800000</v>
      </c>
      <c r="R19" s="138"/>
      <c r="S19" s="250">
        <v>129400000</v>
      </c>
      <c r="T19" s="360"/>
      <c r="U19" s="40"/>
      <c r="V19" s="40"/>
      <c r="W19" s="40"/>
      <c r="X19" s="40"/>
    </row>
    <row r="20" spans="1:24" x14ac:dyDescent="0.3">
      <c r="A20" s="134" t="s">
        <v>64</v>
      </c>
      <c r="B20" s="26"/>
      <c r="C20" s="87">
        <v>-14900000</v>
      </c>
      <c r="D20" s="40">
        <v>-8400000</v>
      </c>
      <c r="E20" s="40">
        <v>10600000</v>
      </c>
      <c r="F20" s="132">
        <v>-800000</v>
      </c>
      <c r="G20" s="165">
        <v>-13500000</v>
      </c>
      <c r="H20" s="442"/>
      <c r="I20" s="263">
        <v>6200000</v>
      </c>
      <c r="J20" s="292">
        <v>-8599999.9999999907</v>
      </c>
      <c r="K20" s="316">
        <v>-4100000</v>
      </c>
      <c r="L20" s="317">
        <v>-3400000</v>
      </c>
      <c r="M20" s="320">
        <v>-9899999.9999999907</v>
      </c>
      <c r="N20" s="442"/>
      <c r="O20" s="263">
        <v>-1400000</v>
      </c>
      <c r="P20" s="292">
        <v>9300000</v>
      </c>
      <c r="Q20" s="292">
        <v>400000</v>
      </c>
      <c r="R20" s="138"/>
      <c r="S20" s="250">
        <v>8300000</v>
      </c>
      <c r="T20" s="360"/>
      <c r="U20" s="40"/>
      <c r="V20" s="40"/>
      <c r="W20" s="40"/>
      <c r="X20" s="40"/>
    </row>
    <row r="21" spans="1:24" x14ac:dyDescent="0.3">
      <c r="A21" s="134" t="s">
        <v>65</v>
      </c>
      <c r="B21" s="26"/>
      <c r="C21" s="87">
        <v>-80700000</v>
      </c>
      <c r="D21" s="40">
        <v>36100000</v>
      </c>
      <c r="E21" s="40">
        <v>-27300000</v>
      </c>
      <c r="F21" s="132">
        <v>74600000</v>
      </c>
      <c r="G21" s="165">
        <v>2700000</v>
      </c>
      <c r="H21" s="442"/>
      <c r="I21" s="263">
        <v>-133100000</v>
      </c>
      <c r="J21" s="292">
        <v>34500000</v>
      </c>
      <c r="K21" s="316">
        <v>29300000</v>
      </c>
      <c r="L21" s="317">
        <v>55400000</v>
      </c>
      <c r="M21" s="320">
        <v>-13900000</v>
      </c>
      <c r="N21" s="442"/>
      <c r="O21" s="263">
        <v>-227700000</v>
      </c>
      <c r="P21" s="425">
        <v>26400000</v>
      </c>
      <c r="Q21" s="425">
        <v>20300000</v>
      </c>
      <c r="R21" s="138"/>
      <c r="S21" s="392">
        <v>-181000000</v>
      </c>
      <c r="T21" s="360"/>
      <c r="U21" s="40"/>
      <c r="V21" s="40"/>
      <c r="W21" s="40"/>
      <c r="X21" s="40"/>
    </row>
    <row r="22" spans="1:24" x14ac:dyDescent="0.3">
      <c r="A22" s="134" t="s">
        <v>66</v>
      </c>
      <c r="B22" s="26"/>
      <c r="C22" s="87">
        <v>4100000</v>
      </c>
      <c r="D22" s="40">
        <v>-5500000</v>
      </c>
      <c r="E22" s="40">
        <v>17000000</v>
      </c>
      <c r="F22" s="132">
        <v>251400000</v>
      </c>
      <c r="G22" s="165">
        <v>267000000</v>
      </c>
      <c r="H22" s="442"/>
      <c r="I22" s="263">
        <v>13300000</v>
      </c>
      <c r="J22" s="292">
        <v>-23200000</v>
      </c>
      <c r="K22" s="316">
        <v>-11900000</v>
      </c>
      <c r="L22" s="317">
        <v>190100000</v>
      </c>
      <c r="M22" s="320">
        <v>168300000</v>
      </c>
      <c r="N22" s="442"/>
      <c r="O22" s="263">
        <v>-58500000</v>
      </c>
      <c r="P22" s="425">
        <v>-8200000</v>
      </c>
      <c r="Q22" s="425">
        <v>-7100000</v>
      </c>
      <c r="R22" s="138"/>
      <c r="S22" s="392">
        <v>-73800000</v>
      </c>
      <c r="T22" s="360"/>
      <c r="U22" s="40"/>
      <c r="V22" s="40"/>
      <c r="W22" s="40"/>
      <c r="X22" s="40"/>
    </row>
    <row r="23" spans="1:24" x14ac:dyDescent="0.3">
      <c r="A23" s="134" t="s">
        <v>67</v>
      </c>
      <c r="B23" s="26"/>
      <c r="C23" s="87">
        <v>-129600000</v>
      </c>
      <c r="D23" s="40">
        <v>35100000</v>
      </c>
      <c r="E23" s="40">
        <v>30200000</v>
      </c>
      <c r="F23" s="132">
        <v>-36600000</v>
      </c>
      <c r="G23" s="165">
        <v>-100900000</v>
      </c>
      <c r="H23" s="442"/>
      <c r="I23" s="263">
        <v>-34300000</v>
      </c>
      <c r="J23" s="292">
        <v>-1700000</v>
      </c>
      <c r="K23" s="316">
        <v>-1300000</v>
      </c>
      <c r="L23" s="317">
        <v>15200000</v>
      </c>
      <c r="M23" s="320">
        <v>-22100000</v>
      </c>
      <c r="N23" s="442"/>
      <c r="O23" s="263">
        <v>-3100000</v>
      </c>
      <c r="P23" s="292">
        <v>14600000</v>
      </c>
      <c r="Q23" s="292">
        <v>5600000</v>
      </c>
      <c r="R23" s="69"/>
      <c r="S23" s="250">
        <v>17100000</v>
      </c>
      <c r="T23" s="360"/>
      <c r="U23" s="40"/>
      <c r="V23" s="40"/>
      <c r="W23" s="40"/>
      <c r="X23" s="40"/>
    </row>
    <row r="24" spans="1:24" x14ac:dyDescent="0.3">
      <c r="A24" s="25" t="s">
        <v>203</v>
      </c>
      <c r="B24" s="26"/>
      <c r="C24" s="180">
        <v>164400000</v>
      </c>
      <c r="D24" s="181">
        <v>-18000000</v>
      </c>
      <c r="E24" s="181">
        <v>7700000</v>
      </c>
      <c r="F24" s="182">
        <v>15600000</v>
      </c>
      <c r="G24" s="183">
        <v>169700000</v>
      </c>
      <c r="H24" s="442"/>
      <c r="I24" s="244">
        <v>45200000</v>
      </c>
      <c r="J24" s="297">
        <v>-72500000</v>
      </c>
      <c r="K24" s="330">
        <v>-51100000</v>
      </c>
      <c r="L24" s="331">
        <v>79300000</v>
      </c>
      <c r="M24" s="331">
        <v>900000.00000011921</v>
      </c>
      <c r="N24" s="331">
        <f t="shared" ref="N24" si="0">SUM(N11:N23)</f>
        <v>0</v>
      </c>
      <c r="O24" s="244">
        <v>-16900000</v>
      </c>
      <c r="P24" s="297">
        <v>43300000</v>
      </c>
      <c r="Q24" s="297">
        <v>39200000</v>
      </c>
      <c r="R24" s="84"/>
      <c r="S24" s="376">
        <v>65600000</v>
      </c>
      <c r="T24" s="360"/>
      <c r="U24" s="40"/>
      <c r="V24" s="40"/>
      <c r="W24" s="40"/>
      <c r="X24" s="40"/>
    </row>
    <row r="25" spans="1:24" x14ac:dyDescent="0.3">
      <c r="A25" s="13"/>
      <c r="B25" s="26"/>
      <c r="C25" s="39"/>
      <c r="D25" s="34"/>
      <c r="E25" s="34"/>
      <c r="F25" s="133"/>
      <c r="G25" s="166"/>
      <c r="H25" s="442"/>
      <c r="I25" s="265"/>
      <c r="J25" s="294"/>
      <c r="K25" s="318"/>
      <c r="L25" s="319"/>
      <c r="M25" s="329"/>
      <c r="N25" s="442"/>
      <c r="O25" s="265"/>
      <c r="P25" s="294"/>
      <c r="Q25" s="294"/>
      <c r="R25" s="138"/>
      <c r="S25" s="375"/>
      <c r="T25" s="360"/>
      <c r="U25" s="34"/>
      <c r="V25" s="34"/>
      <c r="W25" s="34"/>
      <c r="X25" s="34"/>
    </row>
    <row r="26" spans="1:24" x14ac:dyDescent="0.3">
      <c r="A26" s="25" t="s">
        <v>68</v>
      </c>
      <c r="B26" s="26"/>
      <c r="C26" s="39"/>
      <c r="D26" s="34"/>
      <c r="E26" s="34"/>
      <c r="F26" s="133"/>
      <c r="G26" s="166"/>
      <c r="H26" s="442"/>
      <c r="I26" s="265"/>
      <c r="J26" s="294"/>
      <c r="K26" s="318"/>
      <c r="L26" s="319"/>
      <c r="M26" s="329"/>
      <c r="N26" s="442"/>
      <c r="O26" s="265"/>
      <c r="P26" s="294"/>
      <c r="Q26" s="294"/>
      <c r="R26" s="138"/>
      <c r="S26" s="375"/>
      <c r="T26" s="360"/>
      <c r="U26" s="34"/>
      <c r="V26" s="34"/>
      <c r="W26" s="34"/>
      <c r="X26" s="34"/>
    </row>
    <row r="27" spans="1:24" x14ac:dyDescent="0.3">
      <c r="A27" s="37" t="s">
        <v>69</v>
      </c>
      <c r="B27" s="26"/>
      <c r="C27" s="87">
        <v>-577500000</v>
      </c>
      <c r="D27" s="40">
        <v>-233400000</v>
      </c>
      <c r="E27" s="40">
        <v>-295500000</v>
      </c>
      <c r="F27" s="132">
        <v>-761500000</v>
      </c>
      <c r="G27" s="165">
        <v>-1867900000</v>
      </c>
      <c r="H27" s="442"/>
      <c r="I27" s="263">
        <v>-119400000</v>
      </c>
      <c r="J27" s="292">
        <v>-180300000</v>
      </c>
      <c r="K27" s="316">
        <v>-119900000</v>
      </c>
      <c r="L27" s="317">
        <v>-94400000</v>
      </c>
      <c r="M27" s="320">
        <v>-514000000</v>
      </c>
      <c r="N27" s="442"/>
      <c r="O27" s="263">
        <v>-9900000</v>
      </c>
      <c r="P27" s="292">
        <v>-100200000</v>
      </c>
      <c r="Q27" s="292">
        <v>-25200000</v>
      </c>
      <c r="R27" s="138"/>
      <c r="S27" s="250">
        <v>-135300000</v>
      </c>
      <c r="T27" s="360"/>
      <c r="U27" s="40"/>
      <c r="V27" s="40"/>
      <c r="W27" s="40"/>
      <c r="X27" s="40"/>
    </row>
    <row r="28" spans="1:24" x14ac:dyDescent="0.3">
      <c r="A28" s="37" t="s">
        <v>70</v>
      </c>
      <c r="B28" s="26"/>
      <c r="C28" s="87">
        <v>107600000</v>
      </c>
      <c r="D28" s="40">
        <v>247100000</v>
      </c>
      <c r="E28" s="40">
        <v>190000000</v>
      </c>
      <c r="F28" s="132">
        <v>713000000</v>
      </c>
      <c r="G28" s="165">
        <v>1257700000</v>
      </c>
      <c r="H28" s="442"/>
      <c r="I28" s="263">
        <v>100000000</v>
      </c>
      <c r="J28" s="292">
        <v>10800000</v>
      </c>
      <c r="K28" s="316">
        <v>88400000</v>
      </c>
      <c r="L28" s="317">
        <v>289800000</v>
      </c>
      <c r="M28" s="320">
        <v>489000000</v>
      </c>
      <c r="N28" s="442"/>
      <c r="O28" s="263">
        <v>6200000</v>
      </c>
      <c r="P28" s="292">
        <v>20800000</v>
      </c>
      <c r="Q28" s="292">
        <v>34300000</v>
      </c>
      <c r="R28" s="138"/>
      <c r="S28" s="250">
        <v>61300000</v>
      </c>
      <c r="T28" s="360"/>
      <c r="U28" s="40"/>
      <c r="V28" s="40"/>
      <c r="W28" s="40"/>
      <c r="X28" s="40"/>
    </row>
    <row r="29" spans="1:24" x14ac:dyDescent="0.3">
      <c r="A29" s="37" t="s">
        <v>71</v>
      </c>
      <c r="B29" s="26"/>
      <c r="C29" s="87">
        <v>322600000</v>
      </c>
      <c r="D29" s="40">
        <v>468700000</v>
      </c>
      <c r="E29" s="40">
        <v>221300000</v>
      </c>
      <c r="F29" s="132">
        <v>44600000</v>
      </c>
      <c r="G29" s="165">
        <v>1057200000</v>
      </c>
      <c r="H29" s="442"/>
      <c r="I29" s="263">
        <v>282600000</v>
      </c>
      <c r="J29" s="292">
        <v>137700000</v>
      </c>
      <c r="K29" s="316">
        <v>109800000</v>
      </c>
      <c r="L29" s="317">
        <v>64200000</v>
      </c>
      <c r="M29" s="320">
        <v>594300000</v>
      </c>
      <c r="N29" s="442"/>
      <c r="O29" s="263">
        <v>68600000</v>
      </c>
      <c r="P29" s="292">
        <v>51000000</v>
      </c>
      <c r="Q29" s="292">
        <v>75300000</v>
      </c>
      <c r="R29" s="138"/>
      <c r="S29" s="250">
        <v>194900000</v>
      </c>
      <c r="T29" s="360"/>
      <c r="U29" s="40"/>
      <c r="V29" s="40"/>
      <c r="W29" s="40"/>
      <c r="X29" s="40"/>
    </row>
    <row r="30" spans="1:24" x14ac:dyDescent="0.3">
      <c r="A30" s="37" t="s">
        <v>72</v>
      </c>
      <c r="B30" s="26"/>
      <c r="C30" s="87">
        <v>-22300000</v>
      </c>
      <c r="D30" s="40">
        <v>-20300000</v>
      </c>
      <c r="E30" s="40">
        <v>-22500000</v>
      </c>
      <c r="F30" s="132">
        <v>-10900000</v>
      </c>
      <c r="G30" s="165">
        <v>-76000000</v>
      </c>
      <c r="H30" s="442"/>
      <c r="I30" s="263">
        <v>-8600000</v>
      </c>
      <c r="J30" s="292">
        <v>-17800000</v>
      </c>
      <c r="K30" s="316">
        <v>-12900000</v>
      </c>
      <c r="L30" s="317">
        <v>-11400000</v>
      </c>
      <c r="M30" s="320">
        <v>-50700000</v>
      </c>
      <c r="N30" s="442"/>
      <c r="O30" s="263">
        <v>-16700000</v>
      </c>
      <c r="P30" s="292">
        <v>-20000000</v>
      </c>
      <c r="Q30" s="292">
        <v>-12700000</v>
      </c>
      <c r="R30" s="138"/>
      <c r="S30" s="250">
        <v>-49400000</v>
      </c>
      <c r="T30" s="360"/>
      <c r="U30" s="40"/>
      <c r="V30" s="40"/>
      <c r="W30" s="40"/>
      <c r="X30" s="40"/>
    </row>
    <row r="31" spans="1:24" x14ac:dyDescent="0.3">
      <c r="A31" s="37" t="s">
        <v>73</v>
      </c>
      <c r="B31" s="26"/>
      <c r="C31" s="87">
        <v>-59600000</v>
      </c>
      <c r="D31" s="40">
        <v>-25600000</v>
      </c>
      <c r="E31" s="40">
        <v>0</v>
      </c>
      <c r="F31" s="132">
        <v>0</v>
      </c>
      <c r="G31" s="165">
        <v>-85200000</v>
      </c>
      <c r="H31" s="442"/>
      <c r="I31" s="263">
        <v>0</v>
      </c>
      <c r="J31" s="292">
        <v>0</v>
      </c>
      <c r="K31" s="316">
        <v>0</v>
      </c>
      <c r="L31" s="317">
        <v>0</v>
      </c>
      <c r="M31" s="320">
        <v>0</v>
      </c>
      <c r="N31" s="442"/>
      <c r="O31" s="263">
        <v>0</v>
      </c>
      <c r="P31" s="292">
        <v>-34100000</v>
      </c>
      <c r="Q31" s="292">
        <v>0</v>
      </c>
      <c r="R31" s="138"/>
      <c r="S31" s="250">
        <v>-34100000</v>
      </c>
      <c r="T31" s="360"/>
      <c r="U31" s="40"/>
      <c r="V31" s="40"/>
      <c r="W31" s="40"/>
      <c r="X31" s="40"/>
    </row>
    <row r="32" spans="1:24" x14ac:dyDescent="0.3">
      <c r="A32" s="37" t="s">
        <v>74</v>
      </c>
      <c r="B32" s="26"/>
      <c r="C32" s="92">
        <v>-1000000</v>
      </c>
      <c r="D32" s="74">
        <v>-5700000</v>
      </c>
      <c r="E32" s="74">
        <v>-8100000</v>
      </c>
      <c r="F32" s="163">
        <v>1000000</v>
      </c>
      <c r="G32" s="164">
        <v>-13800000</v>
      </c>
      <c r="H32" s="442"/>
      <c r="I32" s="259">
        <v>3900000</v>
      </c>
      <c r="J32" s="293">
        <v>-8200000</v>
      </c>
      <c r="K32" s="313">
        <v>-7200000</v>
      </c>
      <c r="L32" s="315">
        <v>-700000</v>
      </c>
      <c r="M32" s="321">
        <v>-12200000</v>
      </c>
      <c r="N32" s="442"/>
      <c r="O32" s="259">
        <v>-600000</v>
      </c>
      <c r="P32" s="293">
        <v>-5400000</v>
      </c>
      <c r="Q32" s="293">
        <v>8300000</v>
      </c>
      <c r="R32" s="69"/>
      <c r="S32" s="251">
        <v>2300000</v>
      </c>
      <c r="T32" s="360"/>
      <c r="U32" s="40"/>
      <c r="V32" s="40"/>
      <c r="W32" s="40"/>
      <c r="X32" s="40"/>
    </row>
    <row r="33" spans="1:30" x14ac:dyDescent="0.3">
      <c r="A33" s="25" t="s">
        <v>204</v>
      </c>
      <c r="B33" s="26"/>
      <c r="C33" s="87">
        <v>-230200000</v>
      </c>
      <c r="D33" s="40">
        <v>430800000</v>
      </c>
      <c r="E33" s="40">
        <v>85200000</v>
      </c>
      <c r="F33" s="132">
        <v>-13800000</v>
      </c>
      <c r="G33" s="165">
        <v>272000000</v>
      </c>
      <c r="H33" s="442"/>
      <c r="I33" s="263">
        <v>258500000</v>
      </c>
      <c r="J33" s="292">
        <v>-57800000</v>
      </c>
      <c r="K33" s="316">
        <v>58200000</v>
      </c>
      <c r="L33" s="317">
        <v>247500000</v>
      </c>
      <c r="M33" s="320">
        <v>506400000</v>
      </c>
      <c r="N33" s="442"/>
      <c r="O33" s="263">
        <v>47600000</v>
      </c>
      <c r="P33" s="292">
        <v>-87900000</v>
      </c>
      <c r="Q33" s="292">
        <v>80000000</v>
      </c>
      <c r="R33" s="84"/>
      <c r="S33" s="250">
        <v>39700000</v>
      </c>
      <c r="T33" s="360"/>
      <c r="U33" s="40"/>
      <c r="V33" s="40"/>
      <c r="W33" s="40"/>
      <c r="X33" s="40"/>
    </row>
    <row r="34" spans="1:30" x14ac:dyDescent="0.3">
      <c r="A34" s="13"/>
      <c r="B34" s="26"/>
      <c r="C34" s="39"/>
      <c r="D34" s="34"/>
      <c r="E34" s="34"/>
      <c r="F34" s="133"/>
      <c r="G34" s="166"/>
      <c r="H34" s="442"/>
      <c r="I34" s="265"/>
      <c r="J34" s="294"/>
      <c r="K34" s="318"/>
      <c r="L34" s="319"/>
      <c r="M34" s="329"/>
      <c r="N34" s="442"/>
      <c r="O34" s="265"/>
      <c r="P34" s="294"/>
      <c r="Q34" s="294"/>
      <c r="R34" s="138"/>
      <c r="S34" s="375"/>
      <c r="T34" s="360"/>
      <c r="U34" s="34"/>
      <c r="V34" s="34"/>
      <c r="W34" s="34"/>
      <c r="X34" s="34"/>
    </row>
    <row r="35" spans="1:30" x14ac:dyDescent="0.3">
      <c r="A35" s="25" t="s">
        <v>75</v>
      </c>
      <c r="B35" s="26"/>
      <c r="C35" s="39"/>
      <c r="D35" s="34"/>
      <c r="E35" s="34"/>
      <c r="F35" s="133"/>
      <c r="G35" s="166"/>
      <c r="H35" s="442"/>
      <c r="I35" s="265"/>
      <c r="J35" s="294"/>
      <c r="K35" s="318"/>
      <c r="L35" s="319"/>
      <c r="M35" s="329"/>
      <c r="N35" s="442"/>
      <c r="O35" s="265"/>
      <c r="P35" s="294"/>
      <c r="Q35" s="294"/>
      <c r="R35" s="138"/>
      <c r="S35" s="375"/>
      <c r="T35" s="360"/>
      <c r="U35" s="34"/>
      <c r="V35" s="34"/>
      <c r="W35" s="34"/>
      <c r="X35" s="34"/>
      <c r="Y35" s="26"/>
      <c r="Z35" s="26"/>
      <c r="AA35" s="26"/>
      <c r="AB35" s="26"/>
      <c r="AC35" s="26"/>
      <c r="AD35" s="26"/>
    </row>
    <row r="36" spans="1:30" x14ac:dyDescent="0.3">
      <c r="A36" s="37" t="s">
        <v>76</v>
      </c>
      <c r="B36" s="26"/>
      <c r="C36" s="87">
        <v>51200000</v>
      </c>
      <c r="D36" s="40">
        <v>3000000</v>
      </c>
      <c r="E36" s="40">
        <v>48000000</v>
      </c>
      <c r="F36" s="132">
        <v>17400000</v>
      </c>
      <c r="G36" s="165">
        <v>119600000</v>
      </c>
      <c r="H36" s="442"/>
      <c r="I36" s="263">
        <v>50100000</v>
      </c>
      <c r="J36" s="292">
        <v>5800000</v>
      </c>
      <c r="K36" s="316">
        <v>37300000</v>
      </c>
      <c r="L36" s="317">
        <v>1200000</v>
      </c>
      <c r="M36" s="320">
        <v>94400000</v>
      </c>
      <c r="N36" s="442"/>
      <c r="O36" s="263">
        <v>49100000</v>
      </c>
      <c r="P36" s="292">
        <v>1300000</v>
      </c>
      <c r="Q36" s="292">
        <v>39700000</v>
      </c>
      <c r="R36" s="138"/>
      <c r="S36" s="250">
        <v>90100000</v>
      </c>
      <c r="T36" s="360"/>
      <c r="U36" s="40"/>
      <c r="V36" s="40"/>
      <c r="W36" s="40"/>
      <c r="X36" s="40"/>
    </row>
    <row r="37" spans="1:30" x14ac:dyDescent="0.3">
      <c r="A37" s="37" t="s">
        <v>77</v>
      </c>
      <c r="B37" s="26"/>
      <c r="C37" s="87">
        <v>-18300000</v>
      </c>
      <c r="D37" s="40">
        <v>-1600000</v>
      </c>
      <c r="E37" s="40">
        <v>-39000000</v>
      </c>
      <c r="F37" s="132">
        <v>-17300000</v>
      </c>
      <c r="G37" s="165">
        <v>-76200000</v>
      </c>
      <c r="H37" s="442"/>
      <c r="I37" s="263">
        <v>-33000000</v>
      </c>
      <c r="J37" s="292">
        <v>-16800000</v>
      </c>
      <c r="K37" s="316">
        <v>-70800000</v>
      </c>
      <c r="L37" s="317">
        <v>-22500000</v>
      </c>
      <c r="M37" s="320">
        <v>-143100000</v>
      </c>
      <c r="N37" s="442"/>
      <c r="O37" s="263">
        <v>-38800000</v>
      </c>
      <c r="P37" s="292">
        <v>-14200000</v>
      </c>
      <c r="Q37" s="292">
        <v>-67700000</v>
      </c>
      <c r="R37" s="138"/>
      <c r="S37" s="250">
        <v>-120700000</v>
      </c>
      <c r="T37" s="360"/>
      <c r="U37" s="40"/>
      <c r="V37" s="40"/>
      <c r="W37" s="40"/>
      <c r="X37" s="40"/>
    </row>
    <row r="38" spans="1:30" x14ac:dyDescent="0.3">
      <c r="A38" s="37" t="s">
        <v>78</v>
      </c>
      <c r="B38" s="26"/>
      <c r="C38" s="87">
        <v>-100100000</v>
      </c>
      <c r="D38" s="40">
        <v>-169900000</v>
      </c>
      <c r="E38" s="40">
        <v>-127600000</v>
      </c>
      <c r="F38" s="132">
        <v>-224100000</v>
      </c>
      <c r="G38" s="165">
        <v>-621700000</v>
      </c>
      <c r="H38" s="442"/>
      <c r="I38" s="263">
        <v>-195900000</v>
      </c>
      <c r="J38" s="292">
        <v>-119300000</v>
      </c>
      <c r="K38" s="316">
        <v>-122700000</v>
      </c>
      <c r="L38" s="316">
        <v>-261100000</v>
      </c>
      <c r="M38" s="320">
        <v>-699000000</v>
      </c>
      <c r="N38" s="442"/>
      <c r="O38" s="263">
        <v>-22000000</v>
      </c>
      <c r="P38" s="292">
        <v>-132700000</v>
      </c>
      <c r="Q38" s="292">
        <v>-106600000</v>
      </c>
      <c r="R38" s="138"/>
      <c r="S38" s="250">
        <v>-261300000</v>
      </c>
      <c r="T38" s="360"/>
      <c r="U38" s="40"/>
      <c r="V38" s="40"/>
      <c r="W38" s="40"/>
      <c r="X38" s="40"/>
    </row>
    <row r="39" spans="1:30" x14ac:dyDescent="0.3">
      <c r="A39" s="37" t="s">
        <v>79</v>
      </c>
      <c r="B39" s="26"/>
      <c r="C39" s="87">
        <v>0</v>
      </c>
      <c r="D39" s="40">
        <v>0</v>
      </c>
      <c r="E39" s="40">
        <v>0</v>
      </c>
      <c r="F39" s="132">
        <v>0</v>
      </c>
      <c r="G39" s="165">
        <v>0</v>
      </c>
      <c r="H39" s="442"/>
      <c r="I39" s="263">
        <v>0</v>
      </c>
      <c r="J39" s="292">
        <v>496900000</v>
      </c>
      <c r="K39" s="316">
        <v>0</v>
      </c>
      <c r="L39" s="316">
        <v>0</v>
      </c>
      <c r="M39" s="320">
        <v>496900000</v>
      </c>
      <c r="N39" s="442"/>
      <c r="O39" s="263">
        <v>0</v>
      </c>
      <c r="P39" s="292">
        <v>0</v>
      </c>
      <c r="Q39" s="292">
        <v>0</v>
      </c>
      <c r="R39" s="138"/>
      <c r="S39" s="250">
        <v>0</v>
      </c>
      <c r="T39" s="360"/>
      <c r="U39" s="40"/>
      <c r="V39" s="40"/>
      <c r="W39" s="40"/>
      <c r="X39" s="40"/>
    </row>
    <row r="40" spans="1:30" s="159" customFormat="1" x14ac:dyDescent="0.3">
      <c r="A40" s="37" t="s">
        <v>143</v>
      </c>
      <c r="B40" s="290"/>
      <c r="C40" s="87">
        <v>0</v>
      </c>
      <c r="D40" s="40">
        <v>0</v>
      </c>
      <c r="E40" s="40">
        <v>0</v>
      </c>
      <c r="F40" s="132">
        <v>0</v>
      </c>
      <c r="G40" s="165">
        <v>0</v>
      </c>
      <c r="H40" s="442"/>
      <c r="I40" s="263">
        <v>0</v>
      </c>
      <c r="J40" s="292">
        <v>-400000000</v>
      </c>
      <c r="K40" s="316">
        <v>0</v>
      </c>
      <c r="L40" s="317">
        <v>0</v>
      </c>
      <c r="M40" s="320">
        <v>-400000000</v>
      </c>
      <c r="N40" s="442"/>
      <c r="O40" s="263">
        <v>0</v>
      </c>
      <c r="P40" s="292">
        <v>0</v>
      </c>
      <c r="Q40" s="292">
        <v>0</v>
      </c>
      <c r="R40" s="138"/>
      <c r="S40" s="250">
        <v>0</v>
      </c>
      <c r="T40" s="360"/>
      <c r="U40" s="40"/>
      <c r="V40" s="40"/>
      <c r="W40" s="40"/>
      <c r="X40" s="40"/>
    </row>
    <row r="41" spans="1:30" x14ac:dyDescent="0.3">
      <c r="A41" s="37" t="s">
        <v>80</v>
      </c>
      <c r="B41" s="26"/>
      <c r="C41" s="92">
        <v>0</v>
      </c>
      <c r="D41" s="74">
        <v>0</v>
      </c>
      <c r="E41" s="74">
        <v>0</v>
      </c>
      <c r="F41" s="163">
        <v>0</v>
      </c>
      <c r="G41" s="164">
        <v>0</v>
      </c>
      <c r="H41" s="442"/>
      <c r="I41" s="259">
        <v>0</v>
      </c>
      <c r="J41" s="293">
        <v>-5800000</v>
      </c>
      <c r="K41" s="313">
        <v>0</v>
      </c>
      <c r="L41" s="315">
        <v>0</v>
      </c>
      <c r="M41" s="320">
        <v>-5800000</v>
      </c>
      <c r="N41" s="442"/>
      <c r="O41" s="259">
        <v>0</v>
      </c>
      <c r="P41" s="293">
        <v>0</v>
      </c>
      <c r="Q41" s="293">
        <v>0</v>
      </c>
      <c r="R41" s="69"/>
      <c r="S41" s="251">
        <v>0</v>
      </c>
      <c r="T41" s="360"/>
      <c r="U41" s="40"/>
      <c r="V41" s="40"/>
      <c r="W41" s="40"/>
      <c r="X41" s="40"/>
    </row>
    <row r="42" spans="1:30" x14ac:dyDescent="0.3">
      <c r="A42" s="25" t="s">
        <v>205</v>
      </c>
      <c r="B42" s="26"/>
      <c r="C42" s="87">
        <v>-67200000</v>
      </c>
      <c r="D42" s="40">
        <v>-168500000</v>
      </c>
      <c r="E42" s="40">
        <v>-118600000</v>
      </c>
      <c r="F42" s="132">
        <v>-224000000</v>
      </c>
      <c r="G42" s="165">
        <v>-578300000</v>
      </c>
      <c r="H42" s="442"/>
      <c r="I42" s="263">
        <v>-178800000</v>
      </c>
      <c r="J42" s="292">
        <v>-39200000</v>
      </c>
      <c r="K42" s="316">
        <v>-156200000</v>
      </c>
      <c r="L42" s="317">
        <v>-282400000</v>
      </c>
      <c r="M42" s="322">
        <v>-656600000</v>
      </c>
      <c r="N42" s="442"/>
      <c r="O42" s="263">
        <v>-11700000</v>
      </c>
      <c r="P42" s="292">
        <v>-145600000</v>
      </c>
      <c r="Q42" s="292">
        <v>-134600000</v>
      </c>
      <c r="R42" s="84"/>
      <c r="S42" s="250">
        <v>-291900000</v>
      </c>
      <c r="T42" s="360"/>
      <c r="U42" s="40"/>
      <c r="V42" s="40"/>
      <c r="W42" s="40"/>
      <c r="X42" s="40"/>
    </row>
    <row r="43" spans="1:30" x14ac:dyDescent="0.3">
      <c r="A43" s="13"/>
      <c r="B43" s="26"/>
      <c r="C43" s="39"/>
      <c r="D43" s="34"/>
      <c r="E43" s="34"/>
      <c r="F43" s="133"/>
      <c r="G43" s="166"/>
      <c r="H43" s="442"/>
      <c r="I43" s="265"/>
      <c r="J43" s="294"/>
      <c r="K43" s="318"/>
      <c r="L43" s="319"/>
      <c r="M43" s="329"/>
      <c r="N43" s="442"/>
      <c r="O43" s="265"/>
      <c r="P43" s="294"/>
      <c r="Q43" s="294"/>
      <c r="R43" s="138"/>
      <c r="S43" s="375"/>
      <c r="T43" s="360"/>
      <c r="U43" s="34"/>
      <c r="V43" s="34"/>
      <c r="W43" s="34"/>
      <c r="X43" s="34"/>
    </row>
    <row r="44" spans="1:30" x14ac:dyDescent="0.3">
      <c r="A44" s="25" t="s">
        <v>81</v>
      </c>
      <c r="B44" s="26"/>
      <c r="C44" s="87">
        <v>3400000</v>
      </c>
      <c r="D44" s="40">
        <v>-400000</v>
      </c>
      <c r="E44" s="40">
        <v>-5100000</v>
      </c>
      <c r="F44" s="132">
        <v>-1200000</v>
      </c>
      <c r="G44" s="165">
        <v>-3300000</v>
      </c>
      <c r="H44" s="442"/>
      <c r="I44" s="263">
        <v>2200000</v>
      </c>
      <c r="J44" s="292">
        <v>3400000</v>
      </c>
      <c r="K44" s="316">
        <v>200000</v>
      </c>
      <c r="L44" s="317">
        <v>8400000</v>
      </c>
      <c r="M44" s="320">
        <v>14200000</v>
      </c>
      <c r="N44" s="442"/>
      <c r="O44" s="263">
        <v>-4000000</v>
      </c>
      <c r="P44" s="292">
        <v>-7400000</v>
      </c>
      <c r="Q44" s="292">
        <v>-4300000</v>
      </c>
      <c r="R44" s="138"/>
      <c r="S44" s="250">
        <v>-15700000</v>
      </c>
      <c r="T44" s="360"/>
      <c r="U44" s="40"/>
      <c r="V44" s="40"/>
      <c r="W44" s="40"/>
      <c r="X44" s="40"/>
    </row>
    <row r="45" spans="1:30" x14ac:dyDescent="0.3">
      <c r="A45" s="13"/>
      <c r="B45" s="26"/>
      <c r="C45" s="46"/>
      <c r="D45" s="47"/>
      <c r="E45" s="47"/>
      <c r="F45" s="184"/>
      <c r="G45" s="185"/>
      <c r="H45" s="442"/>
      <c r="I45" s="243"/>
      <c r="J45" s="298"/>
      <c r="K45" s="332"/>
      <c r="L45" s="314"/>
      <c r="M45" s="333"/>
      <c r="N45" s="442"/>
      <c r="O45" s="243"/>
      <c r="P45" s="298"/>
      <c r="Q45" s="298"/>
      <c r="R45" s="69"/>
      <c r="S45" s="377"/>
      <c r="T45" s="360"/>
      <c r="U45" s="34"/>
      <c r="V45" s="34"/>
      <c r="W45" s="34"/>
      <c r="X45" s="34"/>
    </row>
    <row r="46" spans="1:30" x14ac:dyDescent="0.3">
      <c r="A46" s="25" t="s">
        <v>206</v>
      </c>
      <c r="B46" s="26"/>
      <c r="C46" s="180">
        <v>-129600000</v>
      </c>
      <c r="D46" s="40">
        <v>243900000</v>
      </c>
      <c r="E46" s="40">
        <v>-30800000</v>
      </c>
      <c r="F46" s="132">
        <v>-223400000</v>
      </c>
      <c r="G46" s="165">
        <v>-139900000</v>
      </c>
      <c r="H46" s="442"/>
      <c r="I46" s="244">
        <v>127100000</v>
      </c>
      <c r="J46" s="292">
        <v>-166100000</v>
      </c>
      <c r="K46" s="316">
        <v>-148900000</v>
      </c>
      <c r="L46" s="316">
        <v>52800000</v>
      </c>
      <c r="M46" s="320">
        <v>-135100000</v>
      </c>
      <c r="N46" s="442"/>
      <c r="O46" s="244">
        <v>15000000</v>
      </c>
      <c r="P46" s="292">
        <v>-197600000</v>
      </c>
      <c r="Q46" s="292">
        <v>-19700000</v>
      </c>
      <c r="R46" s="84"/>
      <c r="S46" s="376">
        <v>-202300000</v>
      </c>
      <c r="T46" s="360"/>
      <c r="U46" s="40"/>
      <c r="V46" s="40"/>
      <c r="W46" s="40"/>
      <c r="X46" s="40"/>
    </row>
    <row r="47" spans="1:30" x14ac:dyDescent="0.3">
      <c r="A47" s="13"/>
      <c r="B47" s="26"/>
      <c r="C47" s="39"/>
      <c r="D47" s="34"/>
      <c r="E47" s="34"/>
      <c r="F47" s="133"/>
      <c r="G47" s="166"/>
      <c r="H47" s="442"/>
      <c r="I47" s="265"/>
      <c r="J47" s="294"/>
      <c r="K47" s="318"/>
      <c r="L47" s="319"/>
      <c r="M47" s="329"/>
      <c r="N47" s="442"/>
      <c r="O47" s="265"/>
      <c r="P47" s="294"/>
      <c r="Q47" s="294"/>
      <c r="R47" s="138"/>
      <c r="S47" s="375"/>
      <c r="T47" s="360"/>
      <c r="U47" s="34"/>
      <c r="V47" s="34"/>
      <c r="W47" s="34"/>
      <c r="X47" s="34"/>
    </row>
    <row r="48" spans="1:30" x14ac:dyDescent="0.3">
      <c r="A48" s="25" t="s">
        <v>132</v>
      </c>
      <c r="B48" s="26"/>
      <c r="C48" s="92">
        <v>1353000000</v>
      </c>
      <c r="D48" s="74">
        <v>1223400000</v>
      </c>
      <c r="E48" s="74">
        <v>1467300000</v>
      </c>
      <c r="F48" s="163">
        <v>1436500000</v>
      </c>
      <c r="G48" s="164">
        <v>1353000000</v>
      </c>
      <c r="H48" s="442"/>
      <c r="I48" s="259">
        <v>1213100000</v>
      </c>
      <c r="J48" s="293">
        <v>1340200000</v>
      </c>
      <c r="K48" s="313">
        <v>1174100000</v>
      </c>
      <c r="L48" s="313">
        <v>1025200000</v>
      </c>
      <c r="M48" s="321">
        <v>1213100000</v>
      </c>
      <c r="N48" s="442"/>
      <c r="O48" s="259">
        <v>1078000000</v>
      </c>
      <c r="P48" s="293">
        <v>1093000000</v>
      </c>
      <c r="Q48" s="293">
        <v>895400000</v>
      </c>
      <c r="R48" s="69"/>
      <c r="S48" s="251">
        <v>1078000000</v>
      </c>
      <c r="T48" s="360"/>
      <c r="U48" s="40"/>
      <c r="V48" s="40"/>
      <c r="W48" s="40"/>
      <c r="X48" s="40"/>
    </row>
    <row r="49" spans="1:24" x14ac:dyDescent="0.3">
      <c r="A49" s="13"/>
      <c r="B49" s="26"/>
      <c r="C49" s="39"/>
      <c r="D49" s="34"/>
      <c r="E49" s="34"/>
      <c r="F49" s="133"/>
      <c r="G49" s="166"/>
      <c r="H49" s="442"/>
      <c r="I49" s="265"/>
      <c r="J49" s="294"/>
      <c r="K49" s="318"/>
      <c r="L49" s="319"/>
      <c r="M49" s="329"/>
      <c r="N49" s="442"/>
      <c r="O49" s="265"/>
      <c r="P49" s="294"/>
      <c r="Q49" s="294"/>
      <c r="R49" s="84"/>
      <c r="S49" s="375"/>
      <c r="T49" s="360"/>
      <c r="U49" s="34"/>
      <c r="V49" s="34"/>
      <c r="W49" s="34"/>
      <c r="X49" s="34"/>
    </row>
    <row r="50" spans="1:24" ht="13.5" thickBot="1" x14ac:dyDescent="0.35">
      <c r="A50" s="25" t="s">
        <v>82</v>
      </c>
      <c r="B50" s="26"/>
      <c r="C50" s="94">
        <v>1223400000</v>
      </c>
      <c r="D50" s="75">
        <v>1467300000</v>
      </c>
      <c r="E50" s="75">
        <v>1436500000</v>
      </c>
      <c r="F50" s="186">
        <v>1213100000</v>
      </c>
      <c r="G50" s="168">
        <v>1213100000</v>
      </c>
      <c r="H50" s="442"/>
      <c r="I50" s="266">
        <v>1340200000</v>
      </c>
      <c r="J50" s="299">
        <v>1174100000</v>
      </c>
      <c r="K50" s="323">
        <v>1025200000</v>
      </c>
      <c r="L50" s="323">
        <v>1078000000</v>
      </c>
      <c r="M50" s="334">
        <v>1078000000</v>
      </c>
      <c r="N50" s="442"/>
      <c r="O50" s="266">
        <v>1093000000</v>
      </c>
      <c r="P50" s="299">
        <v>895400000</v>
      </c>
      <c r="Q50" s="299">
        <v>875700000</v>
      </c>
      <c r="R50" s="372"/>
      <c r="S50" s="378">
        <v>875700000</v>
      </c>
      <c r="T50" s="360"/>
      <c r="U50" s="73"/>
      <c r="V50" s="73"/>
      <c r="W50" s="73"/>
      <c r="X50" s="73"/>
    </row>
    <row r="51" spans="1:24" s="159" customFormat="1" ht="13.5" thickTop="1" x14ac:dyDescent="0.3">
      <c r="A51" s="25"/>
      <c r="B51" s="424"/>
      <c r="C51" s="101"/>
      <c r="D51" s="147"/>
      <c r="E51" s="147"/>
      <c r="F51" s="427"/>
      <c r="G51" s="162"/>
      <c r="H51" s="442"/>
      <c r="I51" s="254"/>
      <c r="J51" s="426"/>
      <c r="K51" s="354"/>
      <c r="L51" s="354"/>
      <c r="M51" s="312"/>
      <c r="N51" s="442"/>
      <c r="O51" s="254"/>
      <c r="P51" s="426"/>
      <c r="Q51" s="426"/>
      <c r="R51" s="138"/>
      <c r="S51" s="249"/>
      <c r="T51" s="424"/>
      <c r="U51" s="73"/>
      <c r="V51" s="73"/>
      <c r="W51" s="73"/>
      <c r="X51" s="73"/>
    </row>
    <row r="52" spans="1:24" s="159" customFormat="1" x14ac:dyDescent="0.3">
      <c r="A52" s="25" t="s">
        <v>184</v>
      </c>
      <c r="B52" s="424"/>
      <c r="C52" s="101"/>
      <c r="D52" s="147"/>
      <c r="E52" s="147"/>
      <c r="F52" s="427"/>
      <c r="G52" s="162"/>
      <c r="H52" s="442"/>
      <c r="I52" s="254"/>
      <c r="J52" s="426"/>
      <c r="K52" s="354"/>
      <c r="L52" s="354"/>
      <c r="M52" s="312"/>
      <c r="N52" s="442"/>
      <c r="O52" s="254"/>
      <c r="P52" s="426"/>
      <c r="Q52" s="426"/>
      <c r="R52" s="138"/>
      <c r="S52" s="249"/>
      <c r="T52" s="424"/>
      <c r="U52" s="73"/>
      <c r="V52" s="73"/>
      <c r="W52" s="73"/>
      <c r="X52" s="73"/>
    </row>
    <row r="53" spans="1:24" s="159" customFormat="1" x14ac:dyDescent="0.3">
      <c r="A53" s="25" t="s">
        <v>185</v>
      </c>
      <c r="B53" s="424"/>
      <c r="C53" s="101"/>
      <c r="D53" s="147"/>
      <c r="E53" s="147"/>
      <c r="F53" s="427"/>
      <c r="G53" s="162"/>
      <c r="H53" s="442"/>
      <c r="I53" s="254"/>
      <c r="J53" s="426"/>
      <c r="K53" s="354"/>
      <c r="L53" s="354"/>
      <c r="M53" s="312"/>
      <c r="N53" s="442"/>
      <c r="O53" s="254"/>
      <c r="P53" s="426"/>
      <c r="Q53" s="426"/>
      <c r="R53" s="138"/>
      <c r="S53" s="249"/>
      <c r="T53" s="424"/>
      <c r="U53" s="73"/>
      <c r="V53" s="73"/>
      <c r="W53" s="73"/>
      <c r="X53" s="73"/>
    </row>
    <row r="54" spans="1:24" s="159" customFormat="1" ht="13.25" customHeight="1" x14ac:dyDescent="0.3">
      <c r="A54" s="452" t="s">
        <v>186</v>
      </c>
      <c r="B54" s="424"/>
      <c r="C54" s="433"/>
      <c r="D54" s="434"/>
      <c r="E54" s="434"/>
      <c r="F54" s="435"/>
      <c r="G54" s="436"/>
      <c r="H54" s="442"/>
      <c r="I54" s="428"/>
      <c r="J54" s="429"/>
      <c r="K54" s="431"/>
      <c r="L54" s="431"/>
      <c r="M54" s="432"/>
      <c r="N54" s="442"/>
      <c r="O54" s="428"/>
      <c r="P54" s="429">
        <v>44800000</v>
      </c>
      <c r="Q54" s="429"/>
      <c r="R54" s="69"/>
      <c r="S54" s="430">
        <v>44800000</v>
      </c>
      <c r="T54" s="424"/>
      <c r="U54" s="73"/>
      <c r="V54" s="73"/>
      <c r="W54" s="73"/>
      <c r="X54" s="73"/>
    </row>
    <row r="55" spans="1:24" ht="18.75" customHeight="1" x14ac:dyDescent="0.3">
      <c r="A55" s="26"/>
      <c r="B55" s="26"/>
      <c r="C55" s="451"/>
      <c r="D55" s="451"/>
      <c r="E55" s="451"/>
      <c r="F55" s="451"/>
      <c r="G55" s="451"/>
      <c r="H55" s="451"/>
      <c r="I55" s="451"/>
      <c r="J55" s="451"/>
      <c r="K55" s="451"/>
      <c r="L55" s="451"/>
      <c r="M55" s="451"/>
      <c r="N55" s="451"/>
      <c r="O55" s="451"/>
      <c r="P55" s="451"/>
      <c r="Q55" s="451"/>
      <c r="R55" s="451"/>
      <c r="S55" s="451"/>
      <c r="T55" s="360"/>
    </row>
    <row r="56" spans="1:24" ht="18.75" customHeight="1" x14ac:dyDescent="0.3">
      <c r="A56" s="141"/>
      <c r="B56" s="141"/>
    </row>
    <row r="57" spans="1:24" ht="18.75" customHeight="1" x14ac:dyDescent="0.3"/>
    <row r="58" spans="1:24" ht="18.75" customHeight="1" x14ac:dyDescent="0.3"/>
    <row r="59" spans="1:24" ht="18.75" customHeight="1" x14ac:dyDescent="0.3"/>
    <row r="60" spans="1:24" ht="18.75" customHeight="1" x14ac:dyDescent="0.3"/>
    <row r="61" spans="1:24" ht="18.75" customHeight="1" x14ac:dyDescent="0.3"/>
    <row r="62" spans="1:24" ht="18.75" customHeight="1" x14ac:dyDescent="0.3"/>
    <row r="63" spans="1:24" ht="18.75" customHeight="1" x14ac:dyDescent="0.3"/>
    <row r="64" spans="1:2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1">
    <mergeCell ref="A2:T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7"/>
  <sheetViews>
    <sheetView topLeftCell="A4" workbookViewId="0"/>
  </sheetViews>
  <sheetFormatPr defaultColWidth="21.3984375" defaultRowHeight="13" x14ac:dyDescent="0.3"/>
  <cols>
    <col min="1" max="1" width="36.69921875" customWidth="1"/>
    <col min="2" max="2" width="1.296875" customWidth="1"/>
    <col min="3" max="7" width="13.3984375" style="159" customWidth="1"/>
    <col min="8" max="8" width="1.296875" style="159" customWidth="1"/>
    <col min="9" max="13" width="13.3984375" style="159" customWidth="1"/>
    <col min="14" max="14" width="1.296875" style="159" customWidth="1"/>
    <col min="15" max="19" width="13.3984375" style="159" customWidth="1"/>
    <col min="20" max="20" width="1.796875" style="159" customWidth="1"/>
  </cols>
  <sheetData>
    <row r="1" spans="1:38" ht="18.75" customHeight="1" x14ac:dyDescent="0.4">
      <c r="A1" s="1" t="s">
        <v>0</v>
      </c>
      <c r="B1" s="70"/>
      <c r="C1" s="442"/>
      <c r="D1" s="442"/>
      <c r="E1" s="442"/>
      <c r="F1" s="442"/>
      <c r="G1" s="442"/>
      <c r="H1" s="70"/>
      <c r="I1" s="70"/>
      <c r="J1" s="70"/>
      <c r="K1" s="70"/>
      <c r="L1" s="70"/>
      <c r="M1" s="70"/>
      <c r="N1" s="442"/>
      <c r="O1" s="70"/>
      <c r="P1" s="70"/>
      <c r="Q1" s="70"/>
      <c r="R1" s="70"/>
      <c r="S1" s="70"/>
      <c r="T1" s="70"/>
    </row>
    <row r="2" spans="1:38" ht="23.75" customHeight="1" x14ac:dyDescent="0.35">
      <c r="A2" s="488" t="s">
        <v>84</v>
      </c>
      <c r="B2" s="494"/>
      <c r="C2" s="494"/>
      <c r="D2" s="494"/>
      <c r="E2" s="494"/>
      <c r="F2" s="494"/>
      <c r="G2" s="494"/>
      <c r="H2" s="494"/>
      <c r="I2" s="494"/>
      <c r="J2" s="494"/>
      <c r="K2" s="494"/>
      <c r="L2" s="494"/>
      <c r="M2" s="494"/>
      <c r="N2" s="494"/>
      <c r="O2" s="494"/>
      <c r="P2" s="494"/>
      <c r="Q2" s="494"/>
      <c r="R2" s="494"/>
      <c r="S2" s="494"/>
      <c r="T2" s="494"/>
    </row>
    <row r="3" spans="1:38" ht="18.75" customHeight="1" x14ac:dyDescent="0.4">
      <c r="A3" s="4" t="s">
        <v>2</v>
      </c>
      <c r="B3" s="70"/>
      <c r="C3" s="442"/>
      <c r="D3" s="442"/>
      <c r="E3" s="442"/>
      <c r="F3" s="442"/>
      <c r="G3" s="442"/>
      <c r="H3" s="70"/>
      <c r="I3" s="70"/>
      <c r="J3" s="70"/>
      <c r="K3" s="70"/>
      <c r="L3" s="70"/>
      <c r="M3" s="70"/>
      <c r="N3" s="442"/>
      <c r="O3" s="70"/>
      <c r="P3" s="70"/>
      <c r="Q3" s="70"/>
      <c r="R3" s="70"/>
      <c r="S3" s="70"/>
      <c r="T3" s="70"/>
    </row>
    <row r="4" spans="1:38" ht="18.75" customHeight="1" x14ac:dyDescent="0.4">
      <c r="A4" s="26"/>
      <c r="B4" s="26"/>
      <c r="C4" s="442"/>
      <c r="D4" s="442"/>
      <c r="E4" s="442"/>
      <c r="F4" s="442"/>
      <c r="G4" s="442"/>
      <c r="H4" s="442"/>
      <c r="I4" s="442"/>
      <c r="J4" s="342"/>
      <c r="K4" s="342"/>
      <c r="L4" s="343"/>
      <c r="M4" s="343"/>
      <c r="N4" s="442"/>
      <c r="O4" s="360"/>
      <c r="P4" s="360"/>
      <c r="Q4" s="360"/>
      <c r="R4" s="360"/>
      <c r="S4" s="360"/>
      <c r="T4" s="360"/>
    </row>
    <row r="5" spans="1:38" ht="18.75" customHeight="1" x14ac:dyDescent="0.3">
      <c r="A5" s="26"/>
      <c r="B5" s="26"/>
      <c r="C5" s="442"/>
      <c r="D5" s="442"/>
      <c r="E5" s="442"/>
      <c r="F5" s="442"/>
      <c r="G5" s="442"/>
      <c r="H5" s="442"/>
      <c r="I5" s="442"/>
      <c r="J5" s="442"/>
      <c r="K5" s="442"/>
      <c r="L5" s="442"/>
      <c r="M5" s="442"/>
      <c r="N5" s="442"/>
      <c r="O5" s="360"/>
      <c r="P5" s="360"/>
      <c r="Q5" s="360"/>
      <c r="R5" s="360"/>
      <c r="S5" s="360"/>
      <c r="T5" s="360"/>
    </row>
    <row r="6" spans="1:38" ht="18.75" customHeight="1" x14ac:dyDescent="0.3">
      <c r="A6" s="6"/>
      <c r="B6" s="26"/>
      <c r="C6" s="8" t="s">
        <v>3</v>
      </c>
      <c r="D6" s="8" t="s">
        <v>4</v>
      </c>
      <c r="E6" s="8" t="s">
        <v>5</v>
      </c>
      <c r="F6" s="8" t="s">
        <v>6</v>
      </c>
      <c r="G6" s="11"/>
      <c r="H6" s="442"/>
      <c r="I6" s="8" t="s">
        <v>3</v>
      </c>
      <c r="J6" s="9" t="s">
        <v>4</v>
      </c>
      <c r="K6" s="9" t="s">
        <v>5</v>
      </c>
      <c r="L6" s="9" t="s">
        <v>6</v>
      </c>
      <c r="M6" s="81"/>
      <c r="N6" s="442"/>
      <c r="O6" s="8" t="s">
        <v>3</v>
      </c>
      <c r="P6" s="9" t="s">
        <v>4</v>
      </c>
      <c r="Q6" s="9" t="s">
        <v>5</v>
      </c>
      <c r="R6" s="9" t="s">
        <v>6</v>
      </c>
      <c r="S6" s="81"/>
      <c r="T6" s="360"/>
      <c r="U6" s="26"/>
      <c r="V6" s="26"/>
      <c r="W6" s="26"/>
      <c r="X6" s="26"/>
      <c r="Y6" s="26"/>
      <c r="Z6" s="26"/>
    </row>
    <row r="7" spans="1:38" ht="18.75" customHeight="1" x14ac:dyDescent="0.3">
      <c r="A7" s="13"/>
      <c r="B7" s="26"/>
      <c r="C7" s="14" t="s">
        <v>7</v>
      </c>
      <c r="D7" s="14" t="s">
        <v>8</v>
      </c>
      <c r="E7" s="14" t="s">
        <v>9</v>
      </c>
      <c r="F7" s="14" t="s">
        <v>10</v>
      </c>
      <c r="G7" s="17" t="s">
        <v>11</v>
      </c>
      <c r="H7" s="442"/>
      <c r="I7" s="14" t="s">
        <v>7</v>
      </c>
      <c r="J7" s="15" t="s">
        <v>8</v>
      </c>
      <c r="K7" s="15" t="s">
        <v>9</v>
      </c>
      <c r="L7" s="15" t="s">
        <v>10</v>
      </c>
      <c r="M7" s="17" t="s">
        <v>11</v>
      </c>
      <c r="N7" s="442"/>
      <c r="O7" s="14" t="s">
        <v>7</v>
      </c>
      <c r="P7" s="145" t="s">
        <v>8</v>
      </c>
      <c r="Q7" s="145" t="s">
        <v>9</v>
      </c>
      <c r="R7" s="145" t="s">
        <v>10</v>
      </c>
      <c r="S7" s="17" t="s">
        <v>11</v>
      </c>
      <c r="T7" s="360"/>
      <c r="U7" s="26"/>
      <c r="V7" s="26"/>
      <c r="W7" s="26"/>
      <c r="X7" s="26"/>
      <c r="Y7" s="26"/>
      <c r="Z7" s="26"/>
    </row>
    <row r="8" spans="1:38" ht="18.75" customHeight="1" x14ac:dyDescent="0.3">
      <c r="A8" s="13"/>
      <c r="B8" s="26"/>
      <c r="C8" s="14">
        <v>2016</v>
      </c>
      <c r="D8" s="14">
        <v>2016</v>
      </c>
      <c r="E8" s="14">
        <v>2016</v>
      </c>
      <c r="F8" s="14">
        <v>2017</v>
      </c>
      <c r="G8" s="22">
        <v>2017</v>
      </c>
      <c r="H8" s="442"/>
      <c r="I8" s="19">
        <v>2017</v>
      </c>
      <c r="J8" s="20">
        <v>2017</v>
      </c>
      <c r="K8" s="20">
        <v>2017</v>
      </c>
      <c r="L8" s="20">
        <v>2018</v>
      </c>
      <c r="M8" s="22">
        <v>2018</v>
      </c>
      <c r="N8" s="442"/>
      <c r="O8" s="19">
        <v>2018</v>
      </c>
      <c r="P8" s="20">
        <v>2018</v>
      </c>
      <c r="Q8" s="20">
        <v>2018</v>
      </c>
      <c r="R8" s="20">
        <v>2019</v>
      </c>
      <c r="S8" s="22">
        <v>2019</v>
      </c>
      <c r="T8" s="360"/>
      <c r="U8" s="71" t="s">
        <v>12</v>
      </c>
      <c r="V8" s="71" t="s">
        <v>12</v>
      </c>
      <c r="W8" s="71" t="s">
        <v>12</v>
      </c>
      <c r="X8" s="71" t="s">
        <v>12</v>
      </c>
      <c r="Y8" s="71" t="s">
        <v>12</v>
      </c>
      <c r="Z8" s="26"/>
    </row>
    <row r="9" spans="1:38" ht="18.75" customHeight="1" x14ac:dyDescent="0.3">
      <c r="A9" s="6"/>
      <c r="B9" s="26"/>
      <c r="C9" s="83"/>
      <c r="D9" s="84"/>
      <c r="E9" s="84"/>
      <c r="F9" s="84"/>
      <c r="G9" s="13"/>
      <c r="H9" s="442"/>
      <c r="I9" s="83"/>
      <c r="J9" s="84"/>
      <c r="K9" s="84"/>
      <c r="L9" s="84"/>
      <c r="M9" s="13"/>
      <c r="N9" s="442"/>
      <c r="O9" s="83"/>
      <c r="P9" s="84"/>
      <c r="Q9" s="84"/>
      <c r="R9" s="84"/>
      <c r="S9" s="6"/>
      <c r="T9" s="360"/>
      <c r="U9" s="26"/>
      <c r="V9" s="26"/>
      <c r="W9" s="26"/>
      <c r="X9" s="26"/>
      <c r="Y9" s="26"/>
      <c r="Z9" s="26"/>
    </row>
    <row r="10" spans="1:38" x14ac:dyDescent="0.3">
      <c r="A10" s="25" t="s">
        <v>85</v>
      </c>
      <c r="B10" s="26"/>
      <c r="C10" s="61"/>
      <c r="D10" s="28"/>
      <c r="E10" s="28"/>
      <c r="F10" s="28"/>
      <c r="G10" s="90"/>
      <c r="H10" s="442"/>
      <c r="I10" s="61"/>
      <c r="J10" s="28"/>
      <c r="K10" s="28"/>
      <c r="L10" s="28"/>
      <c r="M10" s="90"/>
      <c r="N10" s="442"/>
      <c r="O10" s="23"/>
      <c r="P10" s="138"/>
      <c r="Q10" s="138"/>
      <c r="R10" s="138"/>
      <c r="S10" s="13"/>
      <c r="T10" s="360"/>
      <c r="U10" s="28"/>
      <c r="V10" s="28"/>
      <c r="W10" s="28"/>
      <c r="X10" s="28"/>
      <c r="Y10" s="28"/>
      <c r="Z10" s="26"/>
    </row>
    <row r="11" spans="1:38" s="159" customFormat="1" x14ac:dyDescent="0.3">
      <c r="A11" s="207" t="s">
        <v>136</v>
      </c>
      <c r="C11" s="217">
        <v>85500000</v>
      </c>
      <c r="D11" s="218">
        <v>101800000</v>
      </c>
      <c r="E11" s="218">
        <v>112400000</v>
      </c>
      <c r="F11" s="219">
        <v>143379068.80959201</v>
      </c>
      <c r="G11" s="220">
        <v>443100000</v>
      </c>
      <c r="I11" s="217">
        <v>173400000</v>
      </c>
      <c r="J11" s="218">
        <v>196100000</v>
      </c>
      <c r="K11" s="218">
        <v>231100000</v>
      </c>
      <c r="L11" s="218">
        <v>293700000</v>
      </c>
      <c r="M11" s="347">
        <v>894300000</v>
      </c>
      <c r="N11" s="172"/>
      <c r="O11" s="217">
        <v>350400000</v>
      </c>
      <c r="P11" s="218">
        <v>420600000</v>
      </c>
      <c r="Q11" s="218">
        <v>481300000</v>
      </c>
      <c r="R11" s="218"/>
      <c r="S11" s="347">
        <v>1252300000</v>
      </c>
    </row>
    <row r="12" spans="1:38" s="159" customFormat="1" x14ac:dyDescent="0.3">
      <c r="A12" s="385" t="s">
        <v>135</v>
      </c>
      <c r="C12" s="210">
        <v>284400000</v>
      </c>
      <c r="D12" s="131">
        <v>277500000</v>
      </c>
      <c r="E12" s="131">
        <v>273200000</v>
      </c>
      <c r="F12" s="211">
        <v>268000000</v>
      </c>
      <c r="G12" s="348">
        <v>1103100000</v>
      </c>
      <c r="I12" s="210">
        <v>263600000</v>
      </c>
      <c r="J12" s="131">
        <v>261800000</v>
      </c>
      <c r="K12" s="131">
        <v>244400000</v>
      </c>
      <c r="L12" s="131">
        <v>219800000</v>
      </c>
      <c r="M12" s="348">
        <v>989600000</v>
      </c>
      <c r="N12" s="31"/>
      <c r="O12" s="210">
        <v>181200000</v>
      </c>
      <c r="P12" s="131">
        <v>166400000</v>
      </c>
      <c r="Q12" s="131">
        <v>150100000</v>
      </c>
      <c r="R12" s="131"/>
      <c r="S12" s="348">
        <v>497700000</v>
      </c>
      <c r="T12" s="28"/>
    </row>
    <row r="13" spans="1:38" s="159" customFormat="1" ht="26" x14ac:dyDescent="0.3">
      <c r="A13" s="207" t="s">
        <v>168</v>
      </c>
      <c r="B13" s="28"/>
      <c r="C13" s="42">
        <v>369900000</v>
      </c>
      <c r="D13" s="38">
        <v>379300000</v>
      </c>
      <c r="E13" s="38">
        <v>385600000</v>
      </c>
      <c r="F13" s="171">
        <v>411379068.80959201</v>
      </c>
      <c r="G13" s="45">
        <v>1546200000</v>
      </c>
      <c r="H13" s="28"/>
      <c r="I13" s="42">
        <v>437000000</v>
      </c>
      <c r="J13" s="38">
        <v>457900000</v>
      </c>
      <c r="K13" s="38">
        <v>475500000</v>
      </c>
      <c r="L13" s="38">
        <v>513500000</v>
      </c>
      <c r="M13" s="41">
        <v>1883900000</v>
      </c>
      <c r="N13" s="31"/>
      <c r="O13" s="42">
        <v>531600000</v>
      </c>
      <c r="P13" s="38">
        <v>587000000</v>
      </c>
      <c r="Q13" s="38">
        <v>631400000</v>
      </c>
      <c r="R13" s="38"/>
      <c r="S13" s="41">
        <v>1750000000</v>
      </c>
      <c r="T13" s="28"/>
      <c r="U13" s="28"/>
      <c r="V13" s="28"/>
      <c r="W13" s="28"/>
      <c r="X13" s="28"/>
      <c r="Y13" s="34"/>
      <c r="Z13" s="383"/>
      <c r="AA13" s="383"/>
      <c r="AB13" s="383"/>
      <c r="AC13" s="383"/>
      <c r="AD13" s="383"/>
      <c r="AE13" s="383"/>
      <c r="AF13" s="383"/>
    </row>
    <row r="14" spans="1:38" x14ac:dyDescent="0.3">
      <c r="A14" s="207" t="s">
        <v>146</v>
      </c>
      <c r="B14" s="35"/>
      <c r="C14" s="210">
        <v>142000000</v>
      </c>
      <c r="D14" s="131">
        <v>171400000</v>
      </c>
      <c r="E14" s="131">
        <v>104000000</v>
      </c>
      <c r="F14" s="211">
        <v>67400000</v>
      </c>
      <c r="G14" s="348">
        <v>484800000</v>
      </c>
      <c r="H14" s="35"/>
      <c r="I14" s="210">
        <v>48700000</v>
      </c>
      <c r="J14" s="131">
        <v>43900000</v>
      </c>
      <c r="K14" s="131">
        <v>39800000</v>
      </c>
      <c r="L14" s="351">
        <v>40300000</v>
      </c>
      <c r="M14" s="212">
        <v>172700000</v>
      </c>
      <c r="N14" s="36"/>
      <c r="O14" s="210">
        <v>28300000</v>
      </c>
      <c r="P14" s="131">
        <v>24700000</v>
      </c>
      <c r="Q14" s="131">
        <v>29500000</v>
      </c>
      <c r="R14" s="367"/>
      <c r="S14" s="348">
        <v>82500000</v>
      </c>
      <c r="T14" s="35"/>
      <c r="U14" s="309"/>
      <c r="Z14" s="26"/>
      <c r="AA14" s="26"/>
      <c r="AB14" s="26"/>
      <c r="AC14" s="26"/>
      <c r="AD14" s="26"/>
      <c r="AE14" s="26"/>
      <c r="AF14" s="26"/>
      <c r="AG14" s="26"/>
      <c r="AH14" s="26"/>
      <c r="AI14" s="26"/>
      <c r="AJ14" s="26"/>
      <c r="AK14" s="26"/>
      <c r="AL14" s="26"/>
    </row>
    <row r="15" spans="1:38" x14ac:dyDescent="0.3">
      <c r="A15" s="37" t="s">
        <v>14</v>
      </c>
      <c r="B15" s="28"/>
      <c r="C15" s="284">
        <v>511900000</v>
      </c>
      <c r="D15" s="283">
        <v>550700000</v>
      </c>
      <c r="E15" s="283">
        <v>489600000</v>
      </c>
      <c r="F15" s="285">
        <v>478779068.80959201</v>
      </c>
      <c r="G15" s="286">
        <v>2031000000</v>
      </c>
      <c r="H15" s="28"/>
      <c r="I15" s="284">
        <v>485700000</v>
      </c>
      <c r="J15" s="283">
        <v>501800000</v>
      </c>
      <c r="K15" s="283">
        <v>515300000</v>
      </c>
      <c r="L15" s="352">
        <v>553800000</v>
      </c>
      <c r="M15" s="285">
        <v>2056600000</v>
      </c>
      <c r="N15" s="36"/>
      <c r="O15" s="284">
        <v>559900000</v>
      </c>
      <c r="P15" s="283">
        <v>611700000</v>
      </c>
      <c r="Q15" s="283">
        <v>660900000</v>
      </c>
      <c r="R15" s="366"/>
      <c r="S15" s="286">
        <v>1832500000</v>
      </c>
      <c r="T15" s="28"/>
      <c r="U15" s="309"/>
      <c r="Z15" s="26"/>
      <c r="AA15" s="26"/>
      <c r="AB15" s="26"/>
      <c r="AC15" s="26"/>
      <c r="AD15" s="26"/>
      <c r="AE15" s="26"/>
      <c r="AF15" s="26"/>
      <c r="AG15" s="26"/>
      <c r="AH15" s="26"/>
      <c r="AI15" s="26"/>
      <c r="AJ15" s="26"/>
      <c r="AK15" s="26"/>
      <c r="AL15" s="26"/>
    </row>
    <row r="16" spans="1:38" x14ac:dyDescent="0.3">
      <c r="A16" s="13"/>
      <c r="B16" s="26"/>
      <c r="C16" s="39"/>
      <c r="D16" s="34"/>
      <c r="E16" s="34"/>
      <c r="F16" s="34"/>
      <c r="G16" s="31"/>
      <c r="H16" s="442"/>
      <c r="I16" s="39"/>
      <c r="J16" s="34"/>
      <c r="K16" s="34"/>
      <c r="L16" s="318"/>
      <c r="M16" s="31"/>
      <c r="N16" s="442"/>
      <c r="O16" s="39"/>
      <c r="P16" s="138"/>
      <c r="Q16" s="138"/>
      <c r="R16" s="138"/>
      <c r="S16" s="31"/>
      <c r="T16" s="360"/>
      <c r="U16" s="309"/>
      <c r="Z16" s="26"/>
      <c r="AA16" s="26"/>
      <c r="AB16" s="26"/>
      <c r="AC16" s="26"/>
      <c r="AD16" s="26"/>
      <c r="AE16" s="26"/>
      <c r="AF16" s="26"/>
      <c r="AG16" s="26"/>
      <c r="AH16" s="26"/>
      <c r="AI16" s="26"/>
      <c r="AJ16" s="26"/>
      <c r="AK16" s="26"/>
      <c r="AL16" s="26"/>
    </row>
    <row r="17" spans="1:38" x14ac:dyDescent="0.3">
      <c r="A17" s="25" t="s">
        <v>15</v>
      </c>
      <c r="B17" s="26"/>
      <c r="C17" s="87"/>
      <c r="D17" s="148"/>
      <c r="E17" s="148"/>
      <c r="F17" s="148"/>
      <c r="G17" s="36"/>
      <c r="H17" s="442"/>
      <c r="I17" s="87"/>
      <c r="J17" s="148"/>
      <c r="K17" s="148"/>
      <c r="L17" s="316"/>
      <c r="M17" s="36"/>
      <c r="N17" s="442"/>
      <c r="O17" s="87"/>
      <c r="P17" s="138"/>
      <c r="Q17" s="138"/>
      <c r="R17" s="138"/>
      <c r="S17" s="36"/>
      <c r="T17" s="360"/>
      <c r="U17" s="309"/>
      <c r="Z17" s="26"/>
      <c r="AA17" s="26"/>
      <c r="AB17" s="26"/>
      <c r="AC17" s="26"/>
      <c r="AD17" s="26"/>
      <c r="AE17" s="26"/>
      <c r="AF17" s="26"/>
      <c r="AG17" s="26"/>
      <c r="AH17" s="26"/>
      <c r="AI17" s="26"/>
      <c r="AJ17" s="26"/>
      <c r="AK17" s="26"/>
      <c r="AL17" s="26"/>
    </row>
    <row r="18" spans="1:38" ht="26" x14ac:dyDescent="0.3">
      <c r="A18" s="27" t="s">
        <v>169</v>
      </c>
      <c r="B18" s="26"/>
      <c r="C18" s="281">
        <v>44600000</v>
      </c>
      <c r="D18" s="282">
        <v>44800000</v>
      </c>
      <c r="E18" s="282">
        <v>44600000</v>
      </c>
      <c r="F18" s="287">
        <v>49100000</v>
      </c>
      <c r="G18" s="288">
        <v>183100000</v>
      </c>
      <c r="H18" s="442"/>
      <c r="I18" s="281">
        <v>52100000</v>
      </c>
      <c r="J18" s="282">
        <v>50000000</v>
      </c>
      <c r="K18" s="282">
        <v>51000000</v>
      </c>
      <c r="L18" s="282">
        <v>49400000</v>
      </c>
      <c r="M18" s="288">
        <v>202500000</v>
      </c>
      <c r="N18" s="13"/>
      <c r="O18" s="281">
        <v>47700000</v>
      </c>
      <c r="P18" s="282">
        <v>51000000</v>
      </c>
      <c r="Q18" s="282">
        <v>51200000</v>
      </c>
      <c r="R18" s="138"/>
      <c r="S18" s="288">
        <v>149900000</v>
      </c>
      <c r="T18" s="360"/>
      <c r="U18" s="309"/>
      <c r="Z18" s="26"/>
      <c r="AA18" s="26"/>
      <c r="AB18" s="26"/>
      <c r="AC18" s="26"/>
      <c r="AD18" s="26"/>
      <c r="AE18" s="26"/>
      <c r="AF18" s="26"/>
      <c r="AG18" s="26"/>
      <c r="AH18" s="26"/>
      <c r="AI18" s="26"/>
      <c r="AJ18" s="26"/>
      <c r="AK18" s="26"/>
      <c r="AL18" s="26"/>
    </row>
    <row r="19" spans="1:38" x14ac:dyDescent="0.3">
      <c r="A19" s="27" t="s">
        <v>147</v>
      </c>
      <c r="B19" s="26"/>
      <c r="C19" s="210">
        <v>33500000</v>
      </c>
      <c r="D19" s="131">
        <v>26200000</v>
      </c>
      <c r="E19" s="131">
        <v>23000000</v>
      </c>
      <c r="F19" s="211">
        <v>22000000</v>
      </c>
      <c r="G19" s="348">
        <v>104700000</v>
      </c>
      <c r="H19" s="442"/>
      <c r="I19" s="210">
        <v>17500000</v>
      </c>
      <c r="J19" s="131">
        <v>16800000</v>
      </c>
      <c r="K19" s="131">
        <v>18600000</v>
      </c>
      <c r="L19" s="131">
        <v>15700000</v>
      </c>
      <c r="M19" s="288">
        <v>68600000</v>
      </c>
      <c r="N19" s="442"/>
      <c r="O19" s="210">
        <v>12000000</v>
      </c>
      <c r="P19" s="131">
        <v>11400000</v>
      </c>
      <c r="Q19" s="131">
        <v>12600000</v>
      </c>
      <c r="R19" s="69"/>
      <c r="S19" s="348">
        <v>36000000</v>
      </c>
      <c r="T19" s="360"/>
      <c r="U19" s="309"/>
      <c r="Z19" s="26"/>
      <c r="AA19" s="26"/>
      <c r="AB19" s="26"/>
      <c r="AC19" s="26"/>
      <c r="AD19" s="26"/>
      <c r="AE19" s="26"/>
      <c r="AF19" s="26"/>
      <c r="AG19" s="26"/>
      <c r="AH19" s="26"/>
      <c r="AI19" s="26"/>
      <c r="AJ19" s="26"/>
      <c r="AK19" s="26"/>
      <c r="AL19" s="26"/>
    </row>
    <row r="20" spans="1:38" x14ac:dyDescent="0.3">
      <c r="A20" s="37" t="s">
        <v>86</v>
      </c>
      <c r="B20" s="26"/>
      <c r="C20" s="284">
        <v>78100000</v>
      </c>
      <c r="D20" s="283">
        <v>71000000</v>
      </c>
      <c r="E20" s="283">
        <v>67600000</v>
      </c>
      <c r="F20" s="285">
        <v>71100000</v>
      </c>
      <c r="G20" s="286">
        <v>287800000</v>
      </c>
      <c r="H20" s="442"/>
      <c r="I20" s="284">
        <v>69600000</v>
      </c>
      <c r="J20" s="283">
        <v>66800000</v>
      </c>
      <c r="K20" s="283">
        <v>69600000</v>
      </c>
      <c r="L20" s="283">
        <v>65100000</v>
      </c>
      <c r="M20" s="286">
        <v>271100000</v>
      </c>
      <c r="N20" s="13"/>
      <c r="O20" s="284">
        <v>59700000</v>
      </c>
      <c r="P20" s="283">
        <v>62400000</v>
      </c>
      <c r="Q20" s="283">
        <v>63800000</v>
      </c>
      <c r="R20" s="84"/>
      <c r="S20" s="286">
        <v>185900000</v>
      </c>
      <c r="T20" s="360"/>
      <c r="U20" s="309"/>
      <c r="V20" s="34"/>
      <c r="W20" s="34"/>
      <c r="X20" s="34"/>
      <c r="Y20" s="34"/>
      <c r="Z20" s="26"/>
    </row>
    <row r="21" spans="1:38" x14ac:dyDescent="0.3">
      <c r="A21" s="13"/>
      <c r="B21" s="26"/>
      <c r="C21" s="39"/>
      <c r="D21" s="34"/>
      <c r="E21" s="34"/>
      <c r="F21" s="34"/>
      <c r="G21" s="31"/>
      <c r="H21" s="442"/>
      <c r="I21" s="265"/>
      <c r="J21" s="294"/>
      <c r="K21" s="294"/>
      <c r="L21" s="318"/>
      <c r="M21" s="31"/>
      <c r="N21" s="442"/>
      <c r="O21" s="265"/>
      <c r="P21" s="294"/>
      <c r="Q21" s="294"/>
      <c r="R21" s="138"/>
      <c r="S21" s="375"/>
      <c r="T21" s="360"/>
      <c r="U21" s="309"/>
      <c r="V21" s="34"/>
      <c r="W21" s="34"/>
      <c r="X21" s="34"/>
      <c r="Y21" s="34"/>
      <c r="Z21" s="26"/>
    </row>
    <row r="22" spans="1:38" x14ac:dyDescent="0.3">
      <c r="A22" s="25" t="s">
        <v>87</v>
      </c>
      <c r="B22" s="26"/>
      <c r="C22" s="42">
        <v>433800000</v>
      </c>
      <c r="D22" s="38">
        <v>479700000</v>
      </c>
      <c r="E22" s="38">
        <v>422000000</v>
      </c>
      <c r="F22" s="40">
        <v>407700000</v>
      </c>
      <c r="G22" s="41">
        <v>1743200000</v>
      </c>
      <c r="H22" s="442"/>
      <c r="I22" s="42">
        <v>416100000</v>
      </c>
      <c r="J22" s="292">
        <v>435000000</v>
      </c>
      <c r="K22" s="292">
        <v>445700000</v>
      </c>
      <c r="L22" s="316">
        <v>488700000</v>
      </c>
      <c r="M22" s="41">
        <v>1785500000</v>
      </c>
      <c r="N22" s="442"/>
      <c r="O22" s="42">
        <v>500200000</v>
      </c>
      <c r="P22" s="292">
        <v>549300000</v>
      </c>
      <c r="Q22" s="292">
        <v>597100000</v>
      </c>
      <c r="R22" s="138"/>
      <c r="S22" s="41">
        <v>1646600000</v>
      </c>
      <c r="T22" s="360"/>
      <c r="U22" s="309"/>
      <c r="V22" s="34"/>
      <c r="W22" s="34"/>
      <c r="X22" s="34"/>
      <c r="Y22" s="34"/>
      <c r="Z22" s="26"/>
    </row>
    <row r="23" spans="1:38" x14ac:dyDescent="0.3">
      <c r="A23" s="13"/>
      <c r="B23" s="26"/>
      <c r="C23" s="39"/>
      <c r="D23" s="34"/>
      <c r="E23" s="34"/>
      <c r="F23" s="34"/>
      <c r="G23" s="31"/>
      <c r="H23" s="442"/>
      <c r="I23" s="265"/>
      <c r="J23" s="294"/>
      <c r="K23" s="294"/>
      <c r="L23" s="318"/>
      <c r="M23" s="31"/>
      <c r="N23" s="442"/>
      <c r="O23" s="265"/>
      <c r="P23" s="294"/>
      <c r="Q23" s="294"/>
      <c r="R23" s="138"/>
      <c r="S23" s="375"/>
      <c r="T23" s="360"/>
      <c r="U23" s="309"/>
      <c r="V23" s="34"/>
      <c r="W23" s="34"/>
      <c r="X23" s="34"/>
      <c r="Y23" s="34"/>
      <c r="Z23" s="26"/>
    </row>
    <row r="24" spans="1:38" x14ac:dyDescent="0.3">
      <c r="A24" s="25" t="s">
        <v>18</v>
      </c>
      <c r="B24" s="26"/>
      <c r="C24" s="87"/>
      <c r="D24" s="40"/>
      <c r="E24" s="40"/>
      <c r="F24" s="40"/>
      <c r="G24" s="36"/>
      <c r="H24" s="442"/>
      <c r="I24" s="263"/>
      <c r="J24" s="292"/>
      <c r="K24" s="292"/>
      <c r="L24" s="316"/>
      <c r="M24" s="36"/>
      <c r="N24" s="442"/>
      <c r="O24" s="263"/>
      <c r="P24" s="292"/>
      <c r="Q24" s="292"/>
      <c r="R24" s="138"/>
      <c r="S24" s="250"/>
      <c r="T24" s="360"/>
      <c r="U24" s="309"/>
      <c r="V24" s="34"/>
      <c r="W24" s="34"/>
      <c r="X24" s="34"/>
      <c r="Y24" s="34"/>
      <c r="Z24" s="26"/>
    </row>
    <row r="25" spans="1:38" x14ac:dyDescent="0.3">
      <c r="A25" s="136" t="s">
        <v>88</v>
      </c>
      <c r="B25" s="26"/>
      <c r="C25" s="42">
        <v>219300000</v>
      </c>
      <c r="D25" s="38">
        <v>219800000</v>
      </c>
      <c r="E25" s="38">
        <v>230800000</v>
      </c>
      <c r="F25" s="40">
        <v>258500000</v>
      </c>
      <c r="G25" s="41">
        <v>928400000</v>
      </c>
      <c r="H25" s="442"/>
      <c r="I25" s="263">
        <v>229300000</v>
      </c>
      <c r="J25" s="292">
        <v>231600000</v>
      </c>
      <c r="K25" s="292">
        <v>244800000</v>
      </c>
      <c r="L25" s="316">
        <v>274300000</v>
      </c>
      <c r="M25" s="41">
        <v>980000000</v>
      </c>
      <c r="N25" s="442"/>
      <c r="O25" s="263">
        <v>252400000</v>
      </c>
      <c r="P25" s="292">
        <v>263200000</v>
      </c>
      <c r="Q25" s="292">
        <v>269800000</v>
      </c>
      <c r="R25" s="138"/>
      <c r="S25" s="250">
        <v>785400000</v>
      </c>
      <c r="T25" s="360"/>
      <c r="U25" s="309"/>
      <c r="V25" s="34"/>
      <c r="W25" s="34"/>
      <c r="X25" s="34"/>
      <c r="Y25" s="34"/>
      <c r="Z25" s="26"/>
    </row>
    <row r="26" spans="1:38" x14ac:dyDescent="0.3">
      <c r="A26" s="136" t="s">
        <v>89</v>
      </c>
      <c r="B26" s="26"/>
      <c r="C26" s="42">
        <v>174600000</v>
      </c>
      <c r="D26" s="38">
        <v>172800000</v>
      </c>
      <c r="E26" s="38">
        <v>171700000</v>
      </c>
      <c r="F26" s="40">
        <v>165700000</v>
      </c>
      <c r="G26" s="41">
        <v>684800000</v>
      </c>
      <c r="H26" s="442"/>
      <c r="I26" s="263">
        <v>166500000</v>
      </c>
      <c r="J26" s="292">
        <v>173400000</v>
      </c>
      <c r="K26" s="292">
        <v>171700000</v>
      </c>
      <c r="L26" s="316">
        <v>161000000</v>
      </c>
      <c r="M26" s="41">
        <v>672600000</v>
      </c>
      <c r="N26" s="442"/>
      <c r="O26" s="263">
        <v>155000000</v>
      </c>
      <c r="P26" s="292">
        <v>162100000</v>
      </c>
      <c r="Q26" s="292">
        <v>160400000</v>
      </c>
      <c r="R26" s="138"/>
      <c r="S26" s="250">
        <v>477500000</v>
      </c>
      <c r="T26" s="360"/>
      <c r="U26" s="309"/>
      <c r="V26" s="34"/>
      <c r="W26" s="34"/>
      <c r="X26" s="34"/>
      <c r="Y26" s="34"/>
      <c r="Z26" s="26"/>
    </row>
    <row r="27" spans="1:38" x14ac:dyDescent="0.3">
      <c r="A27" s="136" t="s">
        <v>90</v>
      </c>
      <c r="B27" s="26"/>
      <c r="C27" s="43">
        <v>66900000</v>
      </c>
      <c r="D27" s="48">
        <v>61200000</v>
      </c>
      <c r="E27" s="48">
        <v>62400000</v>
      </c>
      <c r="F27" s="74">
        <v>65000000</v>
      </c>
      <c r="G27" s="44">
        <v>255500000</v>
      </c>
      <c r="H27" s="442"/>
      <c r="I27" s="259">
        <v>59800000</v>
      </c>
      <c r="J27" s="293">
        <v>58800000</v>
      </c>
      <c r="K27" s="293">
        <v>55400000</v>
      </c>
      <c r="L27" s="313">
        <v>70900000</v>
      </c>
      <c r="M27" s="44">
        <v>244900000</v>
      </c>
      <c r="N27" s="442"/>
      <c r="O27" s="259">
        <v>63800000</v>
      </c>
      <c r="P27" s="293">
        <v>68400000</v>
      </c>
      <c r="Q27" s="293">
        <v>74700000</v>
      </c>
      <c r="R27" s="69"/>
      <c r="S27" s="251">
        <v>206900000</v>
      </c>
      <c r="T27" s="360"/>
      <c r="U27" s="309"/>
      <c r="V27" s="34"/>
      <c r="W27" s="34"/>
      <c r="X27" s="34"/>
      <c r="Y27" s="34"/>
      <c r="Z27" s="26"/>
    </row>
    <row r="28" spans="1:38" x14ac:dyDescent="0.3">
      <c r="A28" s="37" t="s">
        <v>91</v>
      </c>
      <c r="B28" s="26"/>
      <c r="C28" s="42">
        <v>460800000</v>
      </c>
      <c r="D28" s="38">
        <v>453800000</v>
      </c>
      <c r="E28" s="88">
        <v>464900000</v>
      </c>
      <c r="F28" s="40">
        <v>489200000</v>
      </c>
      <c r="G28" s="41">
        <v>1868700000</v>
      </c>
      <c r="H28" s="442"/>
      <c r="I28" s="263">
        <v>455600000</v>
      </c>
      <c r="J28" s="297">
        <v>463800000</v>
      </c>
      <c r="K28" s="297">
        <v>471900000</v>
      </c>
      <c r="L28" s="316">
        <v>506200000</v>
      </c>
      <c r="M28" s="41">
        <v>1897500000</v>
      </c>
      <c r="N28" s="442"/>
      <c r="O28" s="263">
        <v>471200000</v>
      </c>
      <c r="P28" s="297">
        <v>493700000</v>
      </c>
      <c r="Q28" s="297">
        <v>504900000</v>
      </c>
      <c r="R28" s="84"/>
      <c r="S28" s="250">
        <v>1469800000</v>
      </c>
      <c r="T28" s="360"/>
      <c r="U28" s="309"/>
      <c r="V28" s="34"/>
      <c r="W28" s="34"/>
      <c r="X28" s="34"/>
      <c r="Y28" s="34"/>
      <c r="Z28" s="26"/>
    </row>
    <row r="29" spans="1:38" x14ac:dyDescent="0.3">
      <c r="A29" s="13"/>
      <c r="B29" s="26"/>
      <c r="C29" s="39"/>
      <c r="D29" s="34"/>
      <c r="E29" s="34"/>
      <c r="F29" s="34"/>
      <c r="G29" s="31"/>
      <c r="H29" s="442"/>
      <c r="I29" s="265"/>
      <c r="J29" s="294"/>
      <c r="K29" s="294"/>
      <c r="L29" s="318"/>
      <c r="M29" s="31"/>
      <c r="N29" s="442"/>
      <c r="O29" s="265"/>
      <c r="P29" s="294"/>
      <c r="Q29" s="294"/>
      <c r="R29" s="138"/>
      <c r="S29" s="375"/>
      <c r="T29" s="360"/>
      <c r="U29" s="309"/>
      <c r="V29" s="34"/>
      <c r="W29" s="34"/>
      <c r="X29" s="34"/>
      <c r="Y29" s="34"/>
      <c r="Z29" s="26"/>
    </row>
    <row r="30" spans="1:38" x14ac:dyDescent="0.3">
      <c r="A30" s="25" t="s">
        <v>197</v>
      </c>
      <c r="B30" s="26"/>
      <c r="C30" s="42">
        <v>-27000000</v>
      </c>
      <c r="D30" s="38">
        <v>25900000</v>
      </c>
      <c r="E30" s="38">
        <v>-42900000</v>
      </c>
      <c r="F30" s="40">
        <v>-81500000</v>
      </c>
      <c r="G30" s="41">
        <v>-125500000</v>
      </c>
      <c r="H30" s="442"/>
      <c r="I30" s="263">
        <v>-39500000</v>
      </c>
      <c r="J30" s="292">
        <v>-28800000</v>
      </c>
      <c r="K30" s="292">
        <v>-26200000</v>
      </c>
      <c r="L30" s="316">
        <v>-17500000</v>
      </c>
      <c r="M30" s="41">
        <v>-112000000</v>
      </c>
      <c r="N30" s="442"/>
      <c r="O30" s="263">
        <v>29000000</v>
      </c>
      <c r="P30" s="292">
        <v>55600000</v>
      </c>
      <c r="Q30" s="292">
        <v>92200000</v>
      </c>
      <c r="R30" s="138"/>
      <c r="S30" s="250">
        <v>176800000</v>
      </c>
      <c r="T30" s="360"/>
      <c r="U30" s="309"/>
      <c r="V30" s="34"/>
      <c r="W30" s="34"/>
      <c r="X30" s="34"/>
      <c r="Y30" s="34"/>
      <c r="Z30" s="26"/>
    </row>
    <row r="31" spans="1:38" x14ac:dyDescent="0.3">
      <c r="A31" s="13"/>
      <c r="B31" s="26"/>
      <c r="C31" s="39"/>
      <c r="D31" s="34"/>
      <c r="E31" s="34"/>
      <c r="F31" s="34"/>
      <c r="G31" s="31"/>
      <c r="H31" s="442"/>
      <c r="I31" s="265"/>
      <c r="J31" s="294"/>
      <c r="K31" s="294"/>
      <c r="L31" s="318"/>
      <c r="M31" s="31"/>
      <c r="N31" s="442"/>
      <c r="O31" s="265"/>
      <c r="P31" s="294"/>
      <c r="Q31" s="294"/>
      <c r="R31" s="138"/>
      <c r="S31" s="375"/>
      <c r="T31" s="360"/>
      <c r="U31" s="309"/>
      <c r="V31" s="34"/>
      <c r="W31" s="34"/>
      <c r="X31" s="34"/>
      <c r="Y31" s="34"/>
      <c r="Z31" s="26"/>
    </row>
    <row r="32" spans="1:38" x14ac:dyDescent="0.3">
      <c r="A32" s="25" t="s">
        <v>145</v>
      </c>
      <c r="B32" s="26"/>
      <c r="C32" s="43">
        <v>-4100000</v>
      </c>
      <c r="D32" s="48">
        <v>-9800000</v>
      </c>
      <c r="E32" s="48">
        <v>-9800000</v>
      </c>
      <c r="F32" s="74">
        <v>-800000</v>
      </c>
      <c r="G32" s="44">
        <v>-24500000</v>
      </c>
      <c r="H32" s="442"/>
      <c r="I32" s="259">
        <v>-7500000</v>
      </c>
      <c r="J32" s="293">
        <v>-5300000</v>
      </c>
      <c r="K32" s="293">
        <v>-9500000</v>
      </c>
      <c r="L32" s="313">
        <v>-9400000</v>
      </c>
      <c r="M32" s="44">
        <v>-31700000</v>
      </c>
      <c r="N32" s="442"/>
      <c r="O32" s="259">
        <v>-11200000</v>
      </c>
      <c r="P32" s="293">
        <v>-2300000</v>
      </c>
      <c r="Q32" s="293">
        <v>-11900000</v>
      </c>
      <c r="R32" s="69"/>
      <c r="S32" s="251">
        <v>-25400000</v>
      </c>
      <c r="T32" s="360"/>
      <c r="U32" s="309"/>
      <c r="V32" s="34"/>
      <c r="W32" s="34"/>
      <c r="X32" s="34"/>
      <c r="Y32" s="34"/>
      <c r="Z32" s="26"/>
    </row>
    <row r="33" spans="1:26" x14ac:dyDescent="0.3">
      <c r="A33" s="13"/>
      <c r="B33" s="26"/>
      <c r="C33" s="39"/>
      <c r="D33" s="34"/>
      <c r="E33" s="34"/>
      <c r="F33" s="34"/>
      <c r="G33" s="31"/>
      <c r="H33" s="442"/>
      <c r="I33" s="265"/>
      <c r="J33" s="294"/>
      <c r="K33" s="294"/>
      <c r="L33" s="318"/>
      <c r="M33" s="31"/>
      <c r="N33" s="442"/>
      <c r="O33" s="265"/>
      <c r="P33" s="294"/>
      <c r="Q33" s="294"/>
      <c r="R33" s="84"/>
      <c r="S33" s="375"/>
      <c r="T33" s="360"/>
      <c r="U33" s="309"/>
      <c r="V33" s="34"/>
      <c r="W33" s="34"/>
      <c r="X33" s="34"/>
      <c r="Y33" s="34"/>
      <c r="Z33" s="26"/>
    </row>
    <row r="34" spans="1:26" x14ac:dyDescent="0.3">
      <c r="A34" s="25" t="s">
        <v>198</v>
      </c>
      <c r="B34" s="26"/>
      <c r="C34" s="42">
        <v>-31100000</v>
      </c>
      <c r="D34" s="38">
        <v>16100000</v>
      </c>
      <c r="E34" s="38">
        <v>-52700000</v>
      </c>
      <c r="F34" s="40">
        <v>-82300000</v>
      </c>
      <c r="G34" s="41">
        <v>-150000000</v>
      </c>
      <c r="H34" s="442"/>
      <c r="I34" s="263">
        <v>-47000000</v>
      </c>
      <c r="J34" s="292">
        <v>-34100000</v>
      </c>
      <c r="K34" s="292">
        <v>-35700000</v>
      </c>
      <c r="L34" s="316">
        <v>-26900000</v>
      </c>
      <c r="M34" s="41">
        <v>-143700000</v>
      </c>
      <c r="N34" s="442"/>
      <c r="O34" s="263">
        <v>17800000</v>
      </c>
      <c r="P34" s="292">
        <v>53300000</v>
      </c>
      <c r="Q34" s="292">
        <v>80300000</v>
      </c>
      <c r="R34" s="138"/>
      <c r="S34" s="250">
        <v>151400000</v>
      </c>
      <c r="T34" s="360"/>
      <c r="U34" s="309"/>
      <c r="V34" s="34"/>
      <c r="W34" s="34"/>
      <c r="X34" s="34"/>
      <c r="Y34" s="34"/>
      <c r="Z34" s="26"/>
    </row>
    <row r="35" spans="1:26" x14ac:dyDescent="0.3">
      <c r="A35" s="13"/>
      <c r="B35" s="26"/>
      <c r="C35" s="39"/>
      <c r="D35" s="34"/>
      <c r="E35" s="34"/>
      <c r="F35" s="34"/>
      <c r="G35" s="31"/>
      <c r="H35" s="442"/>
      <c r="I35" s="265"/>
      <c r="J35" s="294"/>
      <c r="K35" s="294"/>
      <c r="L35" s="318"/>
      <c r="M35" s="31"/>
      <c r="N35" s="442"/>
      <c r="O35" s="265"/>
      <c r="P35" s="294"/>
      <c r="Q35" s="294"/>
      <c r="R35" s="138"/>
      <c r="S35" s="375"/>
      <c r="T35" s="360"/>
      <c r="U35" s="309"/>
      <c r="V35" s="34"/>
      <c r="W35" s="34"/>
      <c r="X35" s="34"/>
      <c r="Y35" s="34"/>
      <c r="Z35" s="26"/>
    </row>
    <row r="36" spans="1:26" x14ac:dyDescent="0.3">
      <c r="A36" s="25" t="s">
        <v>92</v>
      </c>
      <c r="B36" s="26"/>
      <c r="C36" s="43">
        <v>8100000</v>
      </c>
      <c r="D36" s="48">
        <v>-4200000</v>
      </c>
      <c r="E36" s="48">
        <v>13700000</v>
      </c>
      <c r="F36" s="74">
        <v>21400000</v>
      </c>
      <c r="G36" s="44">
        <v>39000000</v>
      </c>
      <c r="H36" s="442"/>
      <c r="I36" s="259">
        <v>12200000</v>
      </c>
      <c r="J36" s="293">
        <v>8900000</v>
      </c>
      <c r="K36" s="293">
        <v>9300000</v>
      </c>
      <c r="L36" s="313">
        <v>7000000</v>
      </c>
      <c r="M36" s="44">
        <v>37400000</v>
      </c>
      <c r="N36" s="442"/>
      <c r="O36" s="259">
        <v>-3400000</v>
      </c>
      <c r="P36" s="293">
        <v>-10100000</v>
      </c>
      <c r="Q36" s="293">
        <v>-15300000</v>
      </c>
      <c r="R36" s="69"/>
      <c r="S36" s="251">
        <v>-28800000</v>
      </c>
      <c r="T36" s="360"/>
      <c r="U36" s="309"/>
      <c r="V36" s="34"/>
      <c r="W36" s="34"/>
      <c r="X36" s="34"/>
      <c r="Y36" s="34"/>
      <c r="Z36" s="26"/>
    </row>
    <row r="37" spans="1:26" x14ac:dyDescent="0.3">
      <c r="A37" s="13"/>
      <c r="B37" s="26"/>
      <c r="C37" s="39"/>
      <c r="D37" s="34"/>
      <c r="E37" s="34"/>
      <c r="F37" s="34"/>
      <c r="G37" s="31"/>
      <c r="H37" s="442"/>
      <c r="I37" s="265"/>
      <c r="J37" s="294"/>
      <c r="K37" s="294"/>
      <c r="L37" s="318"/>
      <c r="M37" s="31"/>
      <c r="N37" s="442"/>
      <c r="O37" s="265"/>
      <c r="P37" s="294"/>
      <c r="Q37" s="294"/>
      <c r="R37" s="84"/>
      <c r="S37" s="375"/>
      <c r="T37" s="360"/>
      <c r="U37" s="309"/>
      <c r="V37" s="34"/>
      <c r="W37" s="34"/>
      <c r="X37" s="34"/>
      <c r="Y37" s="34"/>
      <c r="Z37" s="26"/>
    </row>
    <row r="38" spans="1:26" ht="13.5" thickBot="1" x14ac:dyDescent="0.35">
      <c r="A38" s="25" t="s">
        <v>207</v>
      </c>
      <c r="B38" s="26"/>
      <c r="C38" s="93">
        <v>-23000000</v>
      </c>
      <c r="D38" s="76">
        <v>11900000</v>
      </c>
      <c r="E38" s="76">
        <v>-39000000</v>
      </c>
      <c r="F38" s="75">
        <v>-60900000</v>
      </c>
      <c r="G38" s="89">
        <v>-111000000</v>
      </c>
      <c r="H38" s="442"/>
      <c r="I38" s="266">
        <v>-34800000</v>
      </c>
      <c r="J38" s="299">
        <v>-25200000</v>
      </c>
      <c r="K38" s="299">
        <v>-26400000</v>
      </c>
      <c r="L38" s="323">
        <v>-19900000</v>
      </c>
      <c r="M38" s="89">
        <v>-106300000</v>
      </c>
      <c r="N38" s="442"/>
      <c r="O38" s="266">
        <v>14400000</v>
      </c>
      <c r="P38" s="299">
        <v>43200000</v>
      </c>
      <c r="Q38" s="299">
        <v>65000000</v>
      </c>
      <c r="R38" s="372"/>
      <c r="S38" s="378">
        <v>122600000</v>
      </c>
      <c r="T38" s="360"/>
      <c r="U38" s="309"/>
      <c r="V38" s="35"/>
      <c r="W38" s="35"/>
      <c r="X38" s="35"/>
      <c r="Y38" s="35"/>
      <c r="Z38" s="26"/>
    </row>
    <row r="39" spans="1:26" ht="13.5" thickTop="1" x14ac:dyDescent="0.3">
      <c r="A39" s="13"/>
      <c r="B39" s="26"/>
      <c r="C39" s="54"/>
      <c r="D39" s="35"/>
      <c r="E39" s="35"/>
      <c r="F39" s="35"/>
      <c r="G39" s="53"/>
      <c r="H39" s="442"/>
      <c r="I39" s="245"/>
      <c r="J39" s="300"/>
      <c r="K39" s="300"/>
      <c r="L39" s="335"/>
      <c r="M39" s="53"/>
      <c r="N39" s="442"/>
      <c r="O39" s="245"/>
      <c r="P39" s="138"/>
      <c r="Q39" s="138"/>
      <c r="R39" s="138"/>
      <c r="S39" s="379"/>
      <c r="T39" s="360"/>
      <c r="U39" s="309"/>
      <c r="V39" s="35"/>
      <c r="W39" s="35"/>
      <c r="X39" s="35"/>
      <c r="Y39" s="35"/>
      <c r="Z39" s="26"/>
    </row>
    <row r="40" spans="1:26" ht="13.5" thickBot="1" x14ac:dyDescent="0.35">
      <c r="A40" s="25" t="s">
        <v>208</v>
      </c>
      <c r="B40" s="26"/>
      <c r="C40" s="55">
        <v>-0.1</v>
      </c>
      <c r="D40" s="56">
        <v>0.05</v>
      </c>
      <c r="E40" s="56">
        <v>-0.18</v>
      </c>
      <c r="F40" s="151">
        <v>-0.28000000000000003</v>
      </c>
      <c r="G40" s="57">
        <v>-0.5</v>
      </c>
      <c r="H40" s="442"/>
      <c r="I40" s="55">
        <v>-0.16</v>
      </c>
      <c r="J40" s="301">
        <v>-0.11</v>
      </c>
      <c r="K40" s="301">
        <v>-0.12</v>
      </c>
      <c r="L40" s="336">
        <v>-9.0826106800547701E-2</v>
      </c>
      <c r="M40" s="57">
        <v>-0.48428246013667425</v>
      </c>
      <c r="N40" s="442"/>
      <c r="O40" s="55">
        <v>7.0000000000000007E-2</v>
      </c>
      <c r="P40" s="301">
        <v>0.2</v>
      </c>
      <c r="Q40" s="301">
        <v>0.3</v>
      </c>
      <c r="R40" s="372"/>
      <c r="S40" s="57">
        <v>0.56000000000000005</v>
      </c>
      <c r="T40" s="360"/>
      <c r="U40" s="309"/>
      <c r="V40" s="95"/>
      <c r="W40" s="95"/>
      <c r="X40" s="95"/>
      <c r="Y40" s="95"/>
      <c r="Z40" s="26"/>
    </row>
    <row r="41" spans="1:26" ht="13.5" thickTop="1" x14ac:dyDescent="0.3">
      <c r="A41" s="13"/>
      <c r="B41" s="26"/>
      <c r="C41" s="59"/>
      <c r="D41" s="95"/>
      <c r="E41" s="152"/>
      <c r="F41" s="95"/>
      <c r="G41" s="60"/>
      <c r="H41" s="442"/>
      <c r="I41" s="247"/>
      <c r="J41" s="302"/>
      <c r="K41" s="302"/>
      <c r="L41" s="337"/>
      <c r="M41" s="60"/>
      <c r="N41" s="442"/>
      <c r="O41" s="247"/>
      <c r="P41" s="302"/>
      <c r="Q41" s="302"/>
      <c r="R41" s="138"/>
      <c r="S41" s="380"/>
      <c r="T41" s="360"/>
      <c r="U41" s="309"/>
      <c r="V41" s="95"/>
      <c r="W41" s="95"/>
      <c r="X41" s="95"/>
      <c r="Y41" s="95"/>
      <c r="Z41" s="26"/>
    </row>
    <row r="42" spans="1:26" ht="13.5" thickBot="1" x14ac:dyDescent="0.35">
      <c r="A42" s="25" t="s">
        <v>209</v>
      </c>
      <c r="B42" s="26"/>
      <c r="C42" s="55">
        <v>-0.1</v>
      </c>
      <c r="D42" s="56">
        <v>0.05</v>
      </c>
      <c r="E42" s="56">
        <v>-0.18</v>
      </c>
      <c r="F42" s="169">
        <v>-0.28000000000000003</v>
      </c>
      <c r="G42" s="57">
        <v>-0.5</v>
      </c>
      <c r="H42" s="442"/>
      <c r="I42" s="246">
        <v>-0.16</v>
      </c>
      <c r="J42" s="301">
        <v>-0.11</v>
      </c>
      <c r="K42" s="301">
        <v>-0.12</v>
      </c>
      <c r="L42" s="353">
        <v>-9.0826106800547701E-2</v>
      </c>
      <c r="M42" s="57">
        <v>-0.48428246013667425</v>
      </c>
      <c r="N42" s="442"/>
      <c r="O42" s="246">
        <v>0.06</v>
      </c>
      <c r="P42" s="301">
        <v>0.19</v>
      </c>
      <c r="Q42" s="301">
        <v>0.28999999999999998</v>
      </c>
      <c r="R42" s="372"/>
      <c r="S42" s="381">
        <v>0.55000000000000004</v>
      </c>
      <c r="T42" s="360"/>
      <c r="U42" s="309"/>
      <c r="V42" s="95"/>
      <c r="W42" s="95"/>
      <c r="X42" s="95"/>
      <c r="Y42" s="95"/>
      <c r="Z42" s="26"/>
    </row>
    <row r="43" spans="1:26" ht="13.5" thickTop="1" x14ac:dyDescent="0.3">
      <c r="A43" s="13"/>
      <c r="B43" s="26"/>
      <c r="C43" s="39"/>
      <c r="D43" s="34"/>
      <c r="E43" s="34"/>
      <c r="F43" s="34"/>
      <c r="G43" s="31"/>
      <c r="H43" s="442"/>
      <c r="I43" s="265"/>
      <c r="J43" s="294"/>
      <c r="K43" s="294"/>
      <c r="L43" s="318"/>
      <c r="M43" s="31"/>
      <c r="N43" s="442"/>
      <c r="O43" s="265"/>
      <c r="P43" s="294"/>
      <c r="Q43" s="294"/>
      <c r="R43" s="138"/>
      <c r="S43" s="375"/>
      <c r="T43" s="360"/>
      <c r="U43" s="309"/>
      <c r="V43" s="34"/>
      <c r="W43" s="34"/>
      <c r="X43" s="34"/>
      <c r="Y43" s="34"/>
      <c r="Z43" s="26"/>
    </row>
    <row r="44" spans="1:26" ht="39.5" thickBot="1" x14ac:dyDescent="0.35">
      <c r="A44" s="25" t="s">
        <v>210</v>
      </c>
      <c r="B44" s="26"/>
      <c r="C44" s="64">
        <v>224400000</v>
      </c>
      <c r="D44" s="62">
        <v>223200000</v>
      </c>
      <c r="E44" s="62">
        <v>222300000</v>
      </c>
      <c r="F44" s="96">
        <v>221100000</v>
      </c>
      <c r="G44" s="65">
        <v>222700000</v>
      </c>
      <c r="H44" s="442"/>
      <c r="I44" s="248">
        <v>219900000</v>
      </c>
      <c r="J44" s="303">
        <v>219500000</v>
      </c>
      <c r="K44" s="303">
        <v>219600000</v>
      </c>
      <c r="L44" s="326">
        <v>219100000</v>
      </c>
      <c r="M44" s="65">
        <v>219500000</v>
      </c>
      <c r="N44" s="442"/>
      <c r="O44" s="248">
        <v>218600000</v>
      </c>
      <c r="P44" s="303">
        <v>219000000</v>
      </c>
      <c r="Q44" s="303">
        <v>218900000</v>
      </c>
      <c r="R44" s="372"/>
      <c r="S44" s="382">
        <v>218700000</v>
      </c>
      <c r="T44" s="360"/>
      <c r="U44" s="309"/>
      <c r="V44" s="34"/>
      <c r="W44" s="34"/>
      <c r="X44" s="34"/>
      <c r="Y44" s="34"/>
      <c r="Z44" s="26"/>
    </row>
    <row r="45" spans="1:26" ht="13.5" thickTop="1" x14ac:dyDescent="0.3">
      <c r="A45" s="13"/>
      <c r="B45" s="26"/>
      <c r="C45" s="39"/>
      <c r="D45" s="34"/>
      <c r="E45" s="34"/>
      <c r="F45" s="34"/>
      <c r="G45" s="31"/>
      <c r="H45" s="442"/>
      <c r="I45" s="265"/>
      <c r="J45" s="294"/>
      <c r="K45" s="294"/>
      <c r="L45" s="318"/>
      <c r="M45" s="31"/>
      <c r="N45" s="442"/>
      <c r="O45" s="265"/>
      <c r="P45" s="294"/>
      <c r="Q45" s="294"/>
      <c r="R45" s="138"/>
      <c r="S45" s="375"/>
      <c r="T45" s="360"/>
      <c r="U45" s="309"/>
      <c r="V45" s="34"/>
      <c r="W45" s="34"/>
      <c r="X45" s="34"/>
      <c r="Y45" s="34"/>
      <c r="Z45" s="26"/>
    </row>
    <row r="46" spans="1:26" ht="39.5" thickBot="1" x14ac:dyDescent="0.35">
      <c r="A46" s="289" t="s">
        <v>211</v>
      </c>
      <c r="B46" s="26"/>
      <c r="C46" s="64">
        <v>224400000</v>
      </c>
      <c r="D46" s="62">
        <v>227400000</v>
      </c>
      <c r="E46" s="62">
        <v>222300000</v>
      </c>
      <c r="F46" s="96">
        <v>221100000</v>
      </c>
      <c r="G46" s="65">
        <v>222700000</v>
      </c>
      <c r="H46" s="442"/>
      <c r="I46" s="248">
        <v>219900000</v>
      </c>
      <c r="J46" s="303">
        <v>219500000</v>
      </c>
      <c r="K46" s="303">
        <v>219600000</v>
      </c>
      <c r="L46" s="326">
        <v>219100000</v>
      </c>
      <c r="M46" s="65">
        <v>219500000</v>
      </c>
      <c r="N46" s="442"/>
      <c r="O46" s="248">
        <v>221600000</v>
      </c>
      <c r="P46" s="303">
        <v>222200000</v>
      </c>
      <c r="Q46" s="303">
        <v>221600000</v>
      </c>
      <c r="R46" s="372"/>
      <c r="S46" s="382">
        <v>221700000</v>
      </c>
      <c r="T46" s="360"/>
      <c r="U46" s="309"/>
      <c r="V46" s="34"/>
      <c r="W46" s="34"/>
      <c r="X46" s="34"/>
      <c r="Y46" s="34"/>
      <c r="Z46" s="97"/>
    </row>
    <row r="47" spans="1:26" ht="18.75" customHeight="1" thickTop="1" x14ac:dyDescent="0.3">
      <c r="A47" s="26"/>
      <c r="B47" s="26"/>
      <c r="C47" s="35"/>
      <c r="D47" s="35"/>
      <c r="E47" s="35"/>
      <c r="F47" s="35"/>
      <c r="G47" s="35"/>
      <c r="H47" s="35"/>
      <c r="I47" s="35"/>
      <c r="J47" s="35"/>
      <c r="K47" s="35"/>
      <c r="L47" s="35"/>
      <c r="M47" s="35"/>
      <c r="N47" s="35"/>
      <c r="O47" s="35"/>
      <c r="P47" s="35"/>
      <c r="Q47" s="35"/>
      <c r="R47" s="35"/>
      <c r="S47" s="35"/>
      <c r="T47" s="360"/>
      <c r="U47" s="309"/>
    </row>
    <row r="48" spans="1:26" ht="107" customHeight="1" x14ac:dyDescent="0.3">
      <c r="A48" s="496" t="s">
        <v>142</v>
      </c>
      <c r="B48" s="497"/>
      <c r="C48" s="497"/>
      <c r="D48" s="497"/>
      <c r="E48" s="497"/>
      <c r="F48" s="497"/>
      <c r="G48" s="497"/>
      <c r="H48" s="497"/>
      <c r="I48" s="497"/>
      <c r="J48" s="497"/>
      <c r="K48" s="497"/>
      <c r="L48" s="497"/>
      <c r="M48" s="497"/>
      <c r="N48" s="497"/>
      <c r="O48" s="497"/>
      <c r="P48" s="497"/>
      <c r="Q48" s="497"/>
      <c r="R48" s="497"/>
      <c r="S48" s="497"/>
      <c r="T48" s="497"/>
      <c r="U48" s="309"/>
    </row>
    <row r="49" spans="1:21" ht="18.75" customHeight="1" x14ac:dyDescent="0.3">
      <c r="A49" s="498"/>
      <c r="B49" s="494"/>
      <c r="C49" s="494"/>
      <c r="D49" s="494"/>
      <c r="E49" s="494"/>
      <c r="F49" s="494"/>
      <c r="G49" s="494"/>
      <c r="H49" s="494"/>
      <c r="I49" s="494"/>
      <c r="J49" s="494"/>
      <c r="K49" s="494"/>
      <c r="L49" s="494"/>
      <c r="M49" s="494"/>
      <c r="N49" s="494"/>
      <c r="O49" s="494"/>
      <c r="P49" s="494"/>
      <c r="Q49" s="494"/>
      <c r="R49" s="494"/>
      <c r="S49" s="494"/>
      <c r="T49" s="494"/>
      <c r="U49" s="309"/>
    </row>
    <row r="50" spans="1:21" ht="15.65" customHeight="1" x14ac:dyDescent="0.3">
      <c r="A50" s="140" t="s">
        <v>93</v>
      </c>
      <c r="B50" s="140"/>
      <c r="C50" s="442"/>
      <c r="D50" s="442"/>
      <c r="E50" s="442"/>
      <c r="F50" s="442"/>
      <c r="G50" s="442"/>
      <c r="H50" s="442"/>
      <c r="I50" s="442"/>
      <c r="J50" s="442"/>
      <c r="K50" s="442"/>
      <c r="L50" s="442"/>
      <c r="M50" s="442"/>
      <c r="N50" s="138"/>
      <c r="O50" s="360"/>
      <c r="P50" s="360"/>
      <c r="Q50" s="360"/>
      <c r="R50" s="360"/>
      <c r="S50" s="360"/>
      <c r="T50" s="360"/>
      <c r="U50" s="309"/>
    </row>
    <row r="51" spans="1:21" ht="18.75" customHeight="1" x14ac:dyDescent="0.3">
      <c r="A51" s="498"/>
      <c r="B51" s="494"/>
      <c r="C51" s="494"/>
      <c r="D51" s="494"/>
      <c r="E51" s="494"/>
      <c r="F51" s="494"/>
      <c r="G51" s="494"/>
      <c r="H51" s="494"/>
      <c r="I51" s="494"/>
      <c r="J51" s="494"/>
      <c r="K51" s="494"/>
      <c r="L51" s="494"/>
      <c r="M51" s="494"/>
      <c r="N51" s="494"/>
      <c r="O51" s="494"/>
      <c r="P51" s="494"/>
      <c r="Q51" s="494"/>
      <c r="R51" s="494"/>
      <c r="S51" s="494"/>
      <c r="T51" s="494"/>
      <c r="U51" s="309"/>
    </row>
    <row r="52" spans="1:21" x14ac:dyDescent="0.3">
      <c r="A52" s="494" t="s">
        <v>152</v>
      </c>
      <c r="B52" s="495"/>
      <c r="C52" s="495"/>
      <c r="D52" s="495"/>
      <c r="E52" s="495"/>
      <c r="F52" s="495"/>
      <c r="G52" s="495"/>
      <c r="H52" s="495"/>
      <c r="I52" s="495"/>
      <c r="J52" s="495"/>
      <c r="K52" s="495"/>
      <c r="L52" s="495"/>
      <c r="M52" s="495"/>
      <c r="N52" s="495"/>
      <c r="O52" s="495"/>
      <c r="P52" s="495"/>
      <c r="Q52" s="495"/>
      <c r="R52" s="495"/>
      <c r="S52" s="495"/>
      <c r="T52" s="495"/>
    </row>
    <row r="53" spans="1:21" ht="10.25" customHeight="1" x14ac:dyDescent="0.3">
      <c r="A53" s="494"/>
      <c r="B53" s="494"/>
      <c r="C53" s="494"/>
      <c r="D53" s="494"/>
      <c r="E53" s="494"/>
      <c r="F53" s="494"/>
      <c r="G53" s="494"/>
      <c r="H53" s="494"/>
      <c r="I53" s="494"/>
      <c r="J53" s="494"/>
      <c r="K53" s="494"/>
      <c r="L53" s="494"/>
      <c r="M53" s="494"/>
      <c r="N53" s="494"/>
      <c r="O53" s="494"/>
      <c r="P53" s="494"/>
      <c r="Q53" s="494"/>
      <c r="R53" s="494"/>
      <c r="S53" s="494"/>
      <c r="T53" s="494"/>
    </row>
    <row r="54" spans="1:21" ht="18.75" customHeight="1" x14ac:dyDescent="0.3">
      <c r="A54" s="26"/>
      <c r="B54" s="26"/>
      <c r="C54" s="442"/>
      <c r="D54" s="442"/>
      <c r="E54" s="442"/>
      <c r="F54" s="442"/>
      <c r="G54" s="442"/>
      <c r="H54" s="442"/>
      <c r="I54" s="442"/>
      <c r="J54" s="442"/>
      <c r="K54" s="442"/>
      <c r="L54" s="442"/>
      <c r="M54" s="442"/>
      <c r="N54" s="442"/>
      <c r="O54" s="360"/>
      <c r="P54" s="360"/>
      <c r="Q54" s="360"/>
      <c r="R54" s="360"/>
      <c r="S54" s="360"/>
      <c r="T54" s="360"/>
    </row>
    <row r="55" spans="1:21" ht="18.75" customHeight="1" x14ac:dyDescent="0.3">
      <c r="A55" s="494"/>
      <c r="B55" s="494"/>
      <c r="C55" s="494"/>
      <c r="D55" s="494"/>
      <c r="E55" s="494"/>
      <c r="F55" s="494"/>
      <c r="G55" s="494"/>
      <c r="H55" s="494"/>
      <c r="I55" s="494"/>
      <c r="J55" s="494"/>
      <c r="K55" s="494"/>
      <c r="L55" s="494"/>
      <c r="M55" s="494"/>
      <c r="N55" s="494"/>
      <c r="O55" s="494"/>
      <c r="P55" s="494"/>
      <c r="Q55" s="494"/>
      <c r="R55" s="494"/>
      <c r="S55" s="494"/>
      <c r="T55" s="494"/>
    </row>
    <row r="56" spans="1:21" ht="18.75" customHeight="1" x14ac:dyDescent="0.3">
      <c r="K56" s="445"/>
      <c r="L56" s="78"/>
    </row>
    <row r="57" spans="1:21" ht="18.75" customHeight="1" x14ac:dyDescent="0.3">
      <c r="K57" s="445"/>
      <c r="L57" s="78"/>
    </row>
    <row r="58" spans="1:21" ht="18.75" customHeight="1" x14ac:dyDescent="0.3"/>
    <row r="59" spans="1:21" ht="18.75" customHeight="1" x14ac:dyDescent="0.3"/>
    <row r="60" spans="1:21" ht="18.75" customHeight="1" x14ac:dyDescent="0.3"/>
    <row r="61" spans="1:21" ht="18.75" customHeight="1" x14ac:dyDescent="0.3"/>
    <row r="62" spans="1:21" ht="18.75" customHeight="1" x14ac:dyDescent="0.3"/>
    <row r="63" spans="1:21" ht="18.75" customHeight="1" x14ac:dyDescent="0.3"/>
    <row r="64" spans="1:21"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row r="97" ht="18.75" customHeight="1" x14ac:dyDescent="0.3"/>
  </sheetData>
  <mergeCells count="7">
    <mergeCell ref="A52:T52"/>
    <mergeCell ref="A53:T53"/>
    <mergeCell ref="A55:T55"/>
    <mergeCell ref="A2:T2"/>
    <mergeCell ref="A48:T48"/>
    <mergeCell ref="A49:T49"/>
    <mergeCell ref="A51:T5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0"/>
  <sheetViews>
    <sheetView topLeftCell="A6" workbookViewId="0">
      <selection activeCell="A36" sqref="A36"/>
    </sheetView>
  </sheetViews>
  <sheetFormatPr defaultColWidth="21.3984375" defaultRowHeight="13" x14ac:dyDescent="0.3"/>
  <cols>
    <col min="1" max="1" width="57.69921875" customWidth="1"/>
    <col min="2" max="2" width="1.3984375" customWidth="1"/>
    <col min="3" max="7" width="12.296875" style="159" customWidth="1"/>
    <col min="8" max="8" width="1.3984375" style="159" customWidth="1"/>
    <col min="9" max="13" width="12.296875" style="159" customWidth="1"/>
    <col min="14" max="14" width="1.3984375" style="159" customWidth="1"/>
    <col min="15" max="18" width="12.296875" style="159" customWidth="1"/>
    <col min="19" max="19" width="12.296875" style="128" customWidth="1"/>
    <col min="20" max="20" width="1.3984375" style="159" customWidth="1"/>
  </cols>
  <sheetData>
    <row r="1" spans="1:38" ht="18.75" customHeight="1" x14ac:dyDescent="0.4">
      <c r="A1" s="80" t="s">
        <v>55</v>
      </c>
      <c r="B1" s="26"/>
      <c r="C1" s="442"/>
      <c r="D1" s="442"/>
      <c r="E1" s="442"/>
      <c r="F1" s="442"/>
      <c r="G1" s="442"/>
      <c r="H1" s="442"/>
      <c r="I1" s="442"/>
      <c r="J1" s="442"/>
      <c r="K1" s="442"/>
      <c r="L1" s="442"/>
      <c r="M1" s="442"/>
      <c r="N1" s="442"/>
      <c r="O1" s="360"/>
      <c r="P1" s="360"/>
      <c r="Q1" s="360"/>
      <c r="R1" s="360"/>
      <c r="S1" s="384"/>
      <c r="T1" s="360"/>
    </row>
    <row r="2" spans="1:38" ht="22.5" customHeight="1" x14ac:dyDescent="0.35">
      <c r="A2" s="488" t="s">
        <v>94</v>
      </c>
      <c r="B2" s="494"/>
      <c r="C2" s="494"/>
      <c r="D2" s="494"/>
      <c r="E2" s="494"/>
      <c r="F2" s="494"/>
      <c r="G2" s="494"/>
      <c r="H2" s="494"/>
      <c r="I2" s="494"/>
      <c r="J2" s="494"/>
      <c r="K2" s="494"/>
      <c r="L2" s="494"/>
      <c r="M2" s="494"/>
      <c r="N2" s="494"/>
      <c r="O2" s="494"/>
      <c r="P2" s="494"/>
      <c r="Q2" s="494"/>
      <c r="R2" s="494"/>
      <c r="S2" s="494"/>
      <c r="T2" s="494"/>
    </row>
    <row r="3" spans="1:38" ht="18.75" customHeight="1" x14ac:dyDescent="0.3">
      <c r="A3" s="4" t="s">
        <v>2</v>
      </c>
      <c r="B3" s="26"/>
      <c r="C3" s="442"/>
      <c r="D3" s="442"/>
      <c r="E3" s="442"/>
      <c r="F3" s="442"/>
      <c r="G3" s="442"/>
      <c r="H3" s="442"/>
      <c r="I3" s="442"/>
      <c r="J3" s="442"/>
      <c r="K3" s="442"/>
      <c r="L3" s="442"/>
      <c r="M3" s="442"/>
      <c r="N3" s="442"/>
      <c r="O3" s="360"/>
      <c r="P3" s="360"/>
      <c r="Q3" s="360"/>
      <c r="R3" s="360"/>
      <c r="S3" s="384"/>
      <c r="T3" s="360"/>
    </row>
    <row r="4" spans="1:38" ht="18.75" customHeight="1" x14ac:dyDescent="0.4">
      <c r="A4" s="26"/>
      <c r="B4" s="26"/>
      <c r="C4" s="442"/>
      <c r="D4" s="442"/>
      <c r="E4" s="442"/>
      <c r="F4" s="442"/>
      <c r="G4" s="442"/>
      <c r="H4" s="442"/>
      <c r="I4" s="442"/>
      <c r="J4" s="342"/>
      <c r="K4" s="444"/>
      <c r="L4" s="444"/>
      <c r="M4" s="444"/>
      <c r="N4" s="444"/>
      <c r="O4" s="360"/>
      <c r="P4" s="360"/>
      <c r="Q4" s="360"/>
      <c r="R4" s="360"/>
      <c r="S4" s="384"/>
      <c r="T4" s="360"/>
    </row>
    <row r="5" spans="1:38" ht="18.75" customHeight="1" x14ac:dyDescent="0.3">
      <c r="A5" s="26"/>
      <c r="B5" s="26"/>
      <c r="C5" s="442"/>
      <c r="D5" s="442"/>
      <c r="E5" s="442"/>
      <c r="F5" s="442"/>
      <c r="G5" s="442"/>
      <c r="H5" s="442"/>
      <c r="I5" s="442"/>
      <c r="J5" s="442"/>
      <c r="K5" s="442"/>
      <c r="L5" s="442"/>
      <c r="M5" s="442"/>
      <c r="N5" s="442"/>
      <c r="O5" s="360"/>
      <c r="P5" s="360"/>
      <c r="Q5" s="360"/>
      <c r="R5" s="360"/>
      <c r="S5" s="384"/>
      <c r="T5" s="360"/>
    </row>
    <row r="6" spans="1:38" ht="18.649999999999999" customHeight="1" x14ac:dyDescent="0.3">
      <c r="A6" s="26"/>
      <c r="B6" s="26"/>
      <c r="C6" s="8" t="s">
        <v>3</v>
      </c>
      <c r="D6" s="9" t="s">
        <v>4</v>
      </c>
      <c r="E6" s="9" t="s">
        <v>5</v>
      </c>
      <c r="F6" s="9" t="s">
        <v>6</v>
      </c>
      <c r="G6" s="98" t="s">
        <v>12</v>
      </c>
      <c r="H6" s="15" t="s">
        <v>12</v>
      </c>
      <c r="I6" s="8" t="s">
        <v>3</v>
      </c>
      <c r="J6" s="9" t="s">
        <v>4</v>
      </c>
      <c r="K6" s="9" t="s">
        <v>5</v>
      </c>
      <c r="L6" s="9" t="s">
        <v>6</v>
      </c>
      <c r="M6" s="98" t="s">
        <v>12</v>
      </c>
      <c r="N6" s="442"/>
      <c r="O6" s="8" t="s">
        <v>3</v>
      </c>
      <c r="P6" s="9" t="s">
        <v>4</v>
      </c>
      <c r="Q6" s="9" t="s">
        <v>5</v>
      </c>
      <c r="R6" s="9" t="s">
        <v>6</v>
      </c>
      <c r="S6" s="387" t="s">
        <v>12</v>
      </c>
      <c r="T6" s="360"/>
      <c r="U6" s="26"/>
      <c r="V6" s="26"/>
      <c r="W6" s="26"/>
      <c r="X6" s="71" t="s">
        <v>12</v>
      </c>
      <c r="Y6" s="26"/>
    </row>
    <row r="7" spans="1:38" x14ac:dyDescent="0.3">
      <c r="A7" s="26"/>
      <c r="B7" s="26"/>
      <c r="C7" s="14" t="s">
        <v>7</v>
      </c>
      <c r="D7" s="15" t="s">
        <v>8</v>
      </c>
      <c r="E7" s="15" t="s">
        <v>9</v>
      </c>
      <c r="F7" s="15" t="s">
        <v>10</v>
      </c>
      <c r="G7" s="17" t="s">
        <v>11</v>
      </c>
      <c r="H7" s="15" t="s">
        <v>12</v>
      </c>
      <c r="I7" s="14" t="s">
        <v>7</v>
      </c>
      <c r="J7" s="15" t="s">
        <v>8</v>
      </c>
      <c r="K7" s="15" t="s">
        <v>9</v>
      </c>
      <c r="L7" s="15" t="s">
        <v>10</v>
      </c>
      <c r="M7" s="17" t="s">
        <v>11</v>
      </c>
      <c r="N7" s="442"/>
      <c r="O7" s="14" t="s">
        <v>7</v>
      </c>
      <c r="P7" s="145" t="s">
        <v>8</v>
      </c>
      <c r="Q7" s="145" t="s">
        <v>9</v>
      </c>
      <c r="R7" s="145" t="s">
        <v>10</v>
      </c>
      <c r="S7" s="388" t="s">
        <v>11</v>
      </c>
      <c r="T7" s="360"/>
      <c r="U7" s="26"/>
      <c r="V7" s="26"/>
      <c r="W7" s="26"/>
      <c r="X7" s="26"/>
      <c r="Y7" s="26"/>
    </row>
    <row r="8" spans="1:38" ht="18.649999999999999" customHeight="1" x14ac:dyDescent="0.3">
      <c r="A8" s="26"/>
      <c r="B8" s="26"/>
      <c r="C8" s="14">
        <v>2016</v>
      </c>
      <c r="D8" s="15">
        <v>2016</v>
      </c>
      <c r="E8" s="15">
        <v>2016</v>
      </c>
      <c r="F8" s="15">
        <v>2017</v>
      </c>
      <c r="G8" s="17">
        <v>2017</v>
      </c>
      <c r="H8" s="15" t="s">
        <v>12</v>
      </c>
      <c r="I8" s="14">
        <v>2017</v>
      </c>
      <c r="J8" s="15">
        <v>2017</v>
      </c>
      <c r="K8" s="15">
        <v>2017</v>
      </c>
      <c r="L8" s="15">
        <v>2018</v>
      </c>
      <c r="M8" s="17">
        <v>2018</v>
      </c>
      <c r="N8" s="442"/>
      <c r="O8" s="19">
        <v>2018</v>
      </c>
      <c r="P8" s="20">
        <v>2018</v>
      </c>
      <c r="Q8" s="20">
        <v>2018</v>
      </c>
      <c r="R8" s="20">
        <v>2019</v>
      </c>
      <c r="S8" s="389">
        <v>2019</v>
      </c>
      <c r="T8" s="360"/>
      <c r="U8" s="71" t="s">
        <v>12</v>
      </c>
      <c r="V8" s="71" t="s">
        <v>12</v>
      </c>
      <c r="W8" s="71" t="s">
        <v>12</v>
      </c>
      <c r="X8" s="71" t="s">
        <v>12</v>
      </c>
      <c r="Y8" s="26"/>
    </row>
    <row r="9" spans="1:38" ht="18.75" customHeight="1" x14ac:dyDescent="0.3">
      <c r="A9" s="26"/>
      <c r="B9" s="26"/>
      <c r="C9" s="83"/>
      <c r="D9" s="84"/>
      <c r="E9" s="84"/>
      <c r="F9" s="85"/>
      <c r="G9" s="6"/>
      <c r="H9" s="442"/>
      <c r="I9" s="83"/>
      <c r="J9" s="84"/>
      <c r="K9" s="84"/>
      <c r="L9" s="85"/>
      <c r="M9" s="85"/>
      <c r="N9" s="442"/>
      <c r="O9" s="83"/>
      <c r="P9" s="84"/>
      <c r="Q9" s="84"/>
      <c r="R9" s="84"/>
      <c r="S9" s="390"/>
      <c r="T9" s="360"/>
      <c r="U9" s="26"/>
      <c r="V9" s="26"/>
      <c r="W9" s="26"/>
      <c r="X9" s="26"/>
      <c r="Y9" s="26"/>
    </row>
    <row r="10" spans="1:38" x14ac:dyDescent="0.3">
      <c r="A10" s="71" t="s">
        <v>171</v>
      </c>
      <c r="B10" s="26"/>
      <c r="C10" s="254">
        <v>46600000</v>
      </c>
      <c r="D10" s="255">
        <v>46800000</v>
      </c>
      <c r="E10" s="255">
        <v>46800000</v>
      </c>
      <c r="F10" s="256">
        <v>51500000</v>
      </c>
      <c r="G10" s="249">
        <v>191700000</v>
      </c>
      <c r="H10" s="231"/>
      <c r="I10" s="254">
        <v>54900000</v>
      </c>
      <c r="J10" s="73">
        <v>52800000</v>
      </c>
      <c r="K10" s="73">
        <v>53900000</v>
      </c>
      <c r="L10" s="312">
        <v>52800000</v>
      </c>
      <c r="M10" s="249">
        <v>214400000</v>
      </c>
      <c r="N10" s="442"/>
      <c r="O10" s="254">
        <v>50400000</v>
      </c>
      <c r="P10" s="73">
        <v>54100000</v>
      </c>
      <c r="Q10" s="73">
        <v>54800000</v>
      </c>
      <c r="R10" s="138"/>
      <c r="S10" s="391">
        <v>159300000</v>
      </c>
      <c r="T10" s="360"/>
      <c r="U10" s="34"/>
      <c r="V10" s="34"/>
      <c r="W10" s="34"/>
      <c r="Y10" s="26"/>
      <c r="Z10" s="26"/>
      <c r="AA10" s="26"/>
      <c r="AB10" s="26"/>
      <c r="AC10" s="26"/>
      <c r="AD10" s="26"/>
      <c r="AE10" s="26"/>
      <c r="AF10" s="26"/>
      <c r="AG10" s="26"/>
      <c r="AH10" s="26"/>
      <c r="AI10" s="26"/>
      <c r="AJ10" s="26"/>
      <c r="AK10" s="26"/>
      <c r="AL10" s="26"/>
    </row>
    <row r="11" spans="1:38" x14ac:dyDescent="0.3">
      <c r="A11" s="72" t="s">
        <v>95</v>
      </c>
      <c r="B11" s="26"/>
      <c r="C11" s="263">
        <v>-2000000</v>
      </c>
      <c r="D11" s="264">
        <v>-2000000</v>
      </c>
      <c r="E11" s="264">
        <v>-2200000</v>
      </c>
      <c r="F11" s="262">
        <v>-2400000</v>
      </c>
      <c r="G11" s="250">
        <v>-8600000</v>
      </c>
      <c r="H11" s="191"/>
      <c r="I11" s="263">
        <v>-2800000</v>
      </c>
      <c r="J11" s="40">
        <v>-2800000</v>
      </c>
      <c r="K11" s="40">
        <v>-2900000</v>
      </c>
      <c r="L11" s="317">
        <v>-3400000</v>
      </c>
      <c r="M11" s="250">
        <v>-11900000</v>
      </c>
      <c r="N11" s="442"/>
      <c r="O11" s="263">
        <v>-2700000</v>
      </c>
      <c r="P11" s="40">
        <v>-3100000</v>
      </c>
      <c r="Q11" s="40">
        <v>-3600000</v>
      </c>
      <c r="R11" s="138"/>
      <c r="S11" s="392">
        <v>-9400000</v>
      </c>
      <c r="T11" s="360"/>
      <c r="U11" s="34"/>
      <c r="V11" s="34"/>
      <c r="W11" s="34"/>
      <c r="Y11" s="26"/>
      <c r="Z11" s="26"/>
      <c r="AA11" s="26"/>
      <c r="AB11" s="26"/>
      <c r="AC11" s="26"/>
      <c r="AD11" s="26"/>
      <c r="AE11" s="26"/>
      <c r="AF11" s="26"/>
      <c r="AG11" s="26"/>
      <c r="AH11" s="26"/>
      <c r="AI11" s="26"/>
      <c r="AJ11" s="26"/>
      <c r="AK11" s="26"/>
      <c r="AL11" s="26"/>
    </row>
    <row r="12" spans="1:38" ht="13.5" thickBot="1" x14ac:dyDescent="0.35">
      <c r="A12" s="71" t="s">
        <v>172</v>
      </c>
      <c r="B12" s="26"/>
      <c r="C12" s="270">
        <v>44600000</v>
      </c>
      <c r="D12" s="269">
        <v>44800000</v>
      </c>
      <c r="E12" s="269">
        <v>44600000</v>
      </c>
      <c r="F12" s="271">
        <v>49100000</v>
      </c>
      <c r="G12" s="252">
        <v>183100000</v>
      </c>
      <c r="H12" s="231"/>
      <c r="I12" s="270">
        <v>52100000</v>
      </c>
      <c r="J12" s="177">
        <v>50000000</v>
      </c>
      <c r="K12" s="177">
        <f>SUM(K10:K11)</f>
        <v>51000000</v>
      </c>
      <c r="L12" s="338">
        <v>49400000</v>
      </c>
      <c r="M12" s="252">
        <v>202500000</v>
      </c>
      <c r="N12" s="442"/>
      <c r="O12" s="270">
        <v>47700000</v>
      </c>
      <c r="P12" s="177">
        <v>51000000</v>
      </c>
      <c r="Q12" s="177">
        <v>51200000</v>
      </c>
      <c r="R12" s="373"/>
      <c r="S12" s="393">
        <v>149900000</v>
      </c>
      <c r="T12" s="360"/>
      <c r="U12" s="34"/>
      <c r="V12" s="34"/>
      <c r="W12" s="34"/>
      <c r="Y12" s="26"/>
      <c r="Z12" s="26"/>
      <c r="AA12" s="26"/>
      <c r="AB12" s="26"/>
      <c r="AC12" s="26"/>
      <c r="AD12" s="26"/>
      <c r="AE12" s="26"/>
      <c r="AF12" s="26"/>
      <c r="AG12" s="26"/>
      <c r="AH12" s="26"/>
      <c r="AI12" s="26"/>
      <c r="AJ12" s="26"/>
      <c r="AK12" s="26"/>
      <c r="AL12" s="26"/>
    </row>
    <row r="13" spans="1:38" ht="13.5" thickTop="1" x14ac:dyDescent="0.3">
      <c r="A13" s="26"/>
      <c r="B13" s="26"/>
      <c r="C13" s="254"/>
      <c r="D13" s="255"/>
      <c r="E13" s="255"/>
      <c r="F13" s="256"/>
      <c r="G13" s="256"/>
      <c r="H13" s="216"/>
      <c r="I13" s="254"/>
      <c r="J13" s="73"/>
      <c r="K13" s="73"/>
      <c r="L13" s="312"/>
      <c r="M13" s="256"/>
      <c r="N13" s="442"/>
      <c r="O13" s="254"/>
      <c r="P13" s="73"/>
      <c r="Q13" s="73"/>
      <c r="R13" s="138"/>
      <c r="S13" s="391"/>
      <c r="T13" s="360"/>
      <c r="U13" s="34"/>
      <c r="V13" s="34"/>
      <c r="W13" s="34"/>
      <c r="X13" s="35"/>
      <c r="Y13" s="26"/>
    </row>
    <row r="14" spans="1:38" x14ac:dyDescent="0.3">
      <c r="A14" s="208" t="s">
        <v>148</v>
      </c>
      <c r="B14" s="26"/>
      <c r="C14" s="254">
        <v>34900000</v>
      </c>
      <c r="D14" s="255">
        <v>27600000</v>
      </c>
      <c r="E14" s="255">
        <v>24300000</v>
      </c>
      <c r="F14" s="256">
        <v>23400000</v>
      </c>
      <c r="G14" s="249">
        <v>110200000</v>
      </c>
      <c r="H14" s="231"/>
      <c r="I14" s="254">
        <v>18600000</v>
      </c>
      <c r="J14" s="73">
        <v>17800000</v>
      </c>
      <c r="K14" s="73">
        <v>19600000</v>
      </c>
      <c r="L14" s="312">
        <v>16600000</v>
      </c>
      <c r="M14" s="249">
        <v>72600000</v>
      </c>
      <c r="N14" s="442"/>
      <c r="O14" s="254">
        <v>12800000</v>
      </c>
      <c r="P14" s="73">
        <v>12300000</v>
      </c>
      <c r="Q14" s="73">
        <v>13900000</v>
      </c>
      <c r="R14" s="138"/>
      <c r="S14" s="391">
        <v>39000000</v>
      </c>
      <c r="T14" s="360"/>
      <c r="U14" s="34"/>
      <c r="V14" s="34"/>
      <c r="W14" s="34"/>
      <c r="Y14" s="26"/>
      <c r="Z14" s="26"/>
      <c r="AA14" s="26"/>
      <c r="AB14" s="26"/>
      <c r="AC14" s="26"/>
      <c r="AD14" s="26"/>
      <c r="AE14" s="26"/>
      <c r="AF14" s="26"/>
      <c r="AG14" s="26"/>
      <c r="AH14" s="26"/>
      <c r="AI14" s="26"/>
      <c r="AJ14" s="26"/>
      <c r="AK14" s="26"/>
      <c r="AL14" s="26"/>
    </row>
    <row r="15" spans="1:38" x14ac:dyDescent="0.3">
      <c r="A15" s="209" t="s">
        <v>95</v>
      </c>
      <c r="B15" s="26"/>
      <c r="C15" s="263">
        <v>-1400000</v>
      </c>
      <c r="D15" s="264">
        <v>-1400000</v>
      </c>
      <c r="E15" s="264">
        <v>-1300000</v>
      </c>
      <c r="F15" s="262">
        <v>-1400000</v>
      </c>
      <c r="G15" s="262">
        <v>-5500000</v>
      </c>
      <c r="H15" s="191"/>
      <c r="I15" s="263">
        <v>-1100000</v>
      </c>
      <c r="J15" s="40">
        <v>-1000000</v>
      </c>
      <c r="K15" s="40">
        <v>-1000000</v>
      </c>
      <c r="L15" s="317">
        <v>-900000</v>
      </c>
      <c r="M15" s="262">
        <v>-4000000</v>
      </c>
      <c r="N15" s="442"/>
      <c r="O15" s="263">
        <v>-800000</v>
      </c>
      <c r="P15" s="40">
        <v>-900000</v>
      </c>
      <c r="Q15" s="40">
        <v>-1300000</v>
      </c>
      <c r="R15" s="138"/>
      <c r="S15" s="392">
        <v>-3000000</v>
      </c>
      <c r="T15" s="360"/>
      <c r="U15" s="34"/>
      <c r="V15" s="34"/>
      <c r="W15" s="34"/>
      <c r="Y15" s="26"/>
      <c r="Z15" s="26"/>
      <c r="AA15" s="26"/>
      <c r="AB15" s="26"/>
      <c r="AC15" s="26"/>
      <c r="AD15" s="26"/>
      <c r="AE15" s="26"/>
      <c r="AF15" s="26"/>
      <c r="AG15" s="26"/>
      <c r="AH15" s="26"/>
      <c r="AI15" s="26"/>
      <c r="AJ15" s="26"/>
      <c r="AK15" s="26"/>
      <c r="AL15" s="26"/>
    </row>
    <row r="16" spans="1:38" ht="13.5" thickBot="1" x14ac:dyDescent="0.35">
      <c r="A16" s="208" t="s">
        <v>149</v>
      </c>
      <c r="B16" s="26"/>
      <c r="C16" s="270">
        <v>33500000</v>
      </c>
      <c r="D16" s="269">
        <v>26200000</v>
      </c>
      <c r="E16" s="269">
        <v>23000000</v>
      </c>
      <c r="F16" s="271">
        <v>22000000</v>
      </c>
      <c r="G16" s="271">
        <v>104700000</v>
      </c>
      <c r="H16" s="231"/>
      <c r="I16" s="270">
        <v>17500000</v>
      </c>
      <c r="J16" s="177">
        <v>16800000</v>
      </c>
      <c r="K16" s="177">
        <f>SUM(K14:K15)</f>
        <v>18600000</v>
      </c>
      <c r="L16" s="338">
        <v>15700000</v>
      </c>
      <c r="M16" s="271">
        <v>68600000</v>
      </c>
      <c r="N16" s="442"/>
      <c r="O16" s="270">
        <v>12000000</v>
      </c>
      <c r="P16" s="177">
        <v>11400000</v>
      </c>
      <c r="Q16" s="177">
        <v>12600000</v>
      </c>
      <c r="R16" s="373"/>
      <c r="S16" s="393">
        <v>36000000</v>
      </c>
      <c r="T16" s="360"/>
      <c r="U16" s="34"/>
      <c r="V16" s="34"/>
      <c r="W16" s="34"/>
      <c r="Y16" s="26"/>
      <c r="Z16" s="26"/>
      <c r="AA16" s="26"/>
      <c r="AB16" s="26"/>
      <c r="AC16" s="26"/>
      <c r="AD16" s="26"/>
      <c r="AE16" s="26"/>
      <c r="AF16" s="26"/>
      <c r="AG16" s="26"/>
      <c r="AH16" s="26"/>
      <c r="AI16" s="26"/>
      <c r="AJ16" s="26"/>
      <c r="AK16" s="26"/>
      <c r="AL16" s="26"/>
    </row>
    <row r="17" spans="1:38" ht="13.5" thickTop="1" x14ac:dyDescent="0.3">
      <c r="A17" s="129"/>
      <c r="B17" s="26"/>
      <c r="C17" s="265"/>
      <c r="D17" s="258"/>
      <c r="E17" s="258"/>
      <c r="F17" s="257"/>
      <c r="G17" s="249"/>
      <c r="H17" s="444"/>
      <c r="I17" s="265"/>
      <c r="J17" s="34"/>
      <c r="K17" s="34"/>
      <c r="L17" s="319"/>
      <c r="M17" s="249"/>
      <c r="N17" s="442"/>
      <c r="O17" s="265"/>
      <c r="P17" s="34"/>
      <c r="Q17" s="34"/>
      <c r="R17" s="138"/>
      <c r="S17" s="394"/>
      <c r="T17" s="360"/>
      <c r="Y17" s="26"/>
      <c r="Z17" s="26"/>
      <c r="AA17" s="26"/>
      <c r="AB17" s="26"/>
      <c r="AC17" s="26"/>
      <c r="AD17" s="26"/>
      <c r="AE17" s="26"/>
      <c r="AF17" s="26"/>
      <c r="AG17" s="26"/>
      <c r="AH17" s="26"/>
      <c r="AI17" s="26"/>
      <c r="AJ17" s="26"/>
      <c r="AK17" s="26"/>
      <c r="AL17" s="26"/>
    </row>
    <row r="18" spans="1:38" s="159" customFormat="1" x14ac:dyDescent="0.3">
      <c r="A18" s="158" t="s">
        <v>138</v>
      </c>
      <c r="B18" s="158"/>
      <c r="C18" s="254">
        <v>10900000</v>
      </c>
      <c r="D18" s="255">
        <v>10700000</v>
      </c>
      <c r="E18" s="255">
        <v>10400000</v>
      </c>
      <c r="F18" s="256">
        <v>8000000</v>
      </c>
      <c r="G18" s="249">
        <v>40000000</v>
      </c>
      <c r="H18" s="99">
        <v>0</v>
      </c>
      <c r="I18" s="254">
        <v>4700000</v>
      </c>
      <c r="J18" s="308">
        <v>4000000</v>
      </c>
      <c r="K18" s="308">
        <f>K24</f>
        <v>4000000</v>
      </c>
      <c r="L18" s="308">
        <v>3700000</v>
      </c>
      <c r="M18" s="249">
        <v>16400000</v>
      </c>
      <c r="N18" s="442"/>
      <c r="O18" s="254">
        <v>3600000</v>
      </c>
      <c r="P18" s="308">
        <v>3400000</v>
      </c>
      <c r="Q18" s="308">
        <v>3600000</v>
      </c>
      <c r="R18" s="138"/>
      <c r="S18" s="391">
        <v>10600000</v>
      </c>
      <c r="T18" s="360"/>
      <c r="Y18" s="158"/>
      <c r="Z18" s="158"/>
      <c r="AA18" s="158"/>
      <c r="AB18" s="158"/>
      <c r="AC18" s="158"/>
      <c r="AD18" s="158"/>
      <c r="AE18" s="158"/>
      <c r="AF18" s="158"/>
      <c r="AG18" s="158"/>
      <c r="AH18" s="158"/>
      <c r="AI18" s="158"/>
      <c r="AJ18" s="158"/>
      <c r="AK18" s="158"/>
      <c r="AL18" s="158"/>
    </row>
    <row r="19" spans="1:38" s="159" customFormat="1" x14ac:dyDescent="0.3">
      <c r="A19" s="72" t="s">
        <v>96</v>
      </c>
      <c r="B19" s="158"/>
      <c r="C19" s="263">
        <v>-10900000</v>
      </c>
      <c r="D19" s="264">
        <v>-10700000</v>
      </c>
      <c r="E19" s="264">
        <v>-10400000</v>
      </c>
      <c r="F19" s="264">
        <v>-8000000</v>
      </c>
      <c r="G19" s="251">
        <v>-40000000</v>
      </c>
      <c r="H19" s="5">
        <v>0</v>
      </c>
      <c r="I19" s="263">
        <v>-4700000</v>
      </c>
      <c r="J19" s="40">
        <v>-4000000</v>
      </c>
      <c r="K19" s="40">
        <v>-4000000</v>
      </c>
      <c r="L19" s="40">
        <v>-3700000</v>
      </c>
      <c r="M19" s="251">
        <v>-16400000</v>
      </c>
      <c r="N19" s="442"/>
      <c r="O19" s="263">
        <v>-3600000</v>
      </c>
      <c r="P19" s="40">
        <v>-3400000</v>
      </c>
      <c r="Q19" s="40">
        <v>-3600000</v>
      </c>
      <c r="R19" s="138"/>
      <c r="S19" s="392">
        <v>-10600000</v>
      </c>
      <c r="T19" s="360"/>
      <c r="Y19" s="158"/>
      <c r="Z19" s="158"/>
      <c r="AA19" s="158"/>
      <c r="AB19" s="158"/>
      <c r="AC19" s="158"/>
      <c r="AD19" s="158"/>
      <c r="AE19" s="158"/>
      <c r="AF19" s="158"/>
      <c r="AG19" s="158"/>
      <c r="AH19" s="158"/>
      <c r="AI19" s="158"/>
      <c r="AJ19" s="158"/>
      <c r="AK19" s="158"/>
      <c r="AL19" s="158"/>
    </row>
    <row r="20" spans="1:38" s="159" customFormat="1" ht="13.5" thickBot="1" x14ac:dyDescent="0.35">
      <c r="A20" s="158" t="s">
        <v>139</v>
      </c>
      <c r="B20" s="158"/>
      <c r="C20" s="270">
        <v>0</v>
      </c>
      <c r="D20" s="269">
        <v>0</v>
      </c>
      <c r="E20" s="269">
        <v>0</v>
      </c>
      <c r="F20" s="271">
        <v>0</v>
      </c>
      <c r="G20" s="267">
        <v>0</v>
      </c>
      <c r="H20" s="99">
        <v>0</v>
      </c>
      <c r="I20" s="270">
        <v>0</v>
      </c>
      <c r="J20" s="177">
        <v>0</v>
      </c>
      <c r="K20" s="177">
        <f>SUM(K18:K19)</f>
        <v>0</v>
      </c>
      <c r="L20" s="362">
        <v>0</v>
      </c>
      <c r="M20" s="267">
        <v>0</v>
      </c>
      <c r="N20" s="442"/>
      <c r="O20" s="270">
        <v>0</v>
      </c>
      <c r="P20" s="177">
        <v>0</v>
      </c>
      <c r="Q20" s="177">
        <v>0</v>
      </c>
      <c r="R20" s="373"/>
      <c r="S20" s="393">
        <v>0</v>
      </c>
      <c r="T20" s="360"/>
      <c r="Y20" s="158"/>
      <c r="Z20" s="158"/>
      <c r="AA20" s="158"/>
      <c r="AB20" s="158"/>
      <c r="AC20" s="158"/>
      <c r="AD20" s="158"/>
      <c r="AE20" s="158"/>
      <c r="AF20" s="158"/>
      <c r="AG20" s="158"/>
      <c r="AH20" s="158"/>
      <c r="AI20" s="158"/>
      <c r="AJ20" s="158"/>
      <c r="AK20" s="158"/>
      <c r="AL20" s="158"/>
    </row>
    <row r="21" spans="1:38" s="159" customFormat="1" ht="13.5" thickTop="1" x14ac:dyDescent="0.3">
      <c r="A21" s="158"/>
      <c r="B21" s="158"/>
      <c r="C21" s="265"/>
      <c r="D21" s="258"/>
      <c r="E21" s="258"/>
      <c r="F21" s="257"/>
      <c r="G21" s="253"/>
      <c r="H21" s="442"/>
      <c r="I21" s="265"/>
      <c r="J21" s="34"/>
      <c r="K21" s="34"/>
      <c r="L21" s="319"/>
      <c r="M21" s="253"/>
      <c r="N21" s="442"/>
      <c r="O21" s="265"/>
      <c r="P21" s="34"/>
      <c r="Q21" s="34"/>
      <c r="R21" s="138"/>
      <c r="S21" s="394"/>
      <c r="T21" s="360"/>
      <c r="Y21" s="158"/>
      <c r="Z21" s="158"/>
      <c r="AA21" s="158"/>
      <c r="AB21" s="158"/>
      <c r="AC21" s="158"/>
      <c r="AD21" s="158"/>
      <c r="AE21" s="158"/>
      <c r="AF21" s="158"/>
      <c r="AG21" s="158"/>
      <c r="AH21" s="158"/>
      <c r="AI21" s="158"/>
      <c r="AJ21" s="158"/>
      <c r="AK21" s="158"/>
      <c r="AL21" s="158"/>
    </row>
    <row r="22" spans="1:38" x14ac:dyDescent="0.3">
      <c r="A22" s="71" t="s">
        <v>97</v>
      </c>
      <c r="B22" s="26"/>
      <c r="C22" s="254">
        <v>419500000</v>
      </c>
      <c r="D22" s="255">
        <v>465600000</v>
      </c>
      <c r="E22" s="255">
        <v>408100000</v>
      </c>
      <c r="F22" s="256">
        <v>395900000</v>
      </c>
      <c r="G22" s="256">
        <v>1689100000</v>
      </c>
      <c r="H22" s="99"/>
      <c r="I22" s="254">
        <v>407500000</v>
      </c>
      <c r="J22" s="73">
        <v>427200000</v>
      </c>
      <c r="K22" s="73">
        <v>437800000</v>
      </c>
      <c r="L22" s="312">
        <v>480700000</v>
      </c>
      <c r="M22" s="256">
        <v>1753200000</v>
      </c>
      <c r="N22" s="442"/>
      <c r="O22" s="254">
        <v>493100000</v>
      </c>
      <c r="P22" s="73">
        <v>541900000</v>
      </c>
      <c r="Q22" s="407">
        <v>588600000</v>
      </c>
      <c r="R22" s="138"/>
      <c r="S22" s="391">
        <v>1623600000</v>
      </c>
      <c r="T22" s="360"/>
      <c r="U22" s="35"/>
      <c r="V22" s="35"/>
      <c r="W22" s="35"/>
      <c r="X22" s="35"/>
      <c r="Y22" s="26"/>
    </row>
    <row r="23" spans="1:38" x14ac:dyDescent="0.3">
      <c r="A23" s="72" t="s">
        <v>95</v>
      </c>
      <c r="B23" s="26"/>
      <c r="C23" s="277">
        <v>3400000</v>
      </c>
      <c r="D23" s="278">
        <v>3400000</v>
      </c>
      <c r="E23" s="278">
        <v>3500000</v>
      </c>
      <c r="F23" s="262">
        <v>3800000</v>
      </c>
      <c r="G23" s="262">
        <v>14100000</v>
      </c>
      <c r="H23" s="5"/>
      <c r="I23" s="263">
        <v>3900000</v>
      </c>
      <c r="J23" s="40">
        <v>3800000</v>
      </c>
      <c r="K23" s="40">
        <v>3900000</v>
      </c>
      <c r="L23" s="317">
        <v>4300000</v>
      </c>
      <c r="M23" s="262">
        <v>15900000</v>
      </c>
      <c r="N23" s="442"/>
      <c r="O23" s="263">
        <v>3500000</v>
      </c>
      <c r="P23" s="40">
        <v>4000000</v>
      </c>
      <c r="Q23" s="40">
        <v>4900000</v>
      </c>
      <c r="R23" s="138"/>
      <c r="S23" s="392">
        <v>12400000</v>
      </c>
      <c r="T23" s="360"/>
      <c r="U23" s="34"/>
      <c r="V23" s="34"/>
      <c r="W23" s="34"/>
      <c r="X23" s="34"/>
      <c r="Y23" s="26"/>
    </row>
    <row r="24" spans="1:38" x14ac:dyDescent="0.3">
      <c r="A24" s="72" t="s">
        <v>96</v>
      </c>
      <c r="B24" s="26"/>
      <c r="C24" s="279">
        <v>10900000</v>
      </c>
      <c r="D24" s="280">
        <v>10700000</v>
      </c>
      <c r="E24" s="280">
        <v>10400000</v>
      </c>
      <c r="F24" s="261">
        <v>8000000</v>
      </c>
      <c r="G24" s="262">
        <v>40000000</v>
      </c>
      <c r="H24" s="5"/>
      <c r="I24" s="259">
        <v>4700000</v>
      </c>
      <c r="J24" s="74">
        <v>4000000</v>
      </c>
      <c r="K24" s="74">
        <v>4000000</v>
      </c>
      <c r="L24" s="315">
        <v>3700000</v>
      </c>
      <c r="M24" s="262">
        <v>16400000</v>
      </c>
      <c r="N24" s="442"/>
      <c r="O24" s="259">
        <v>3600000</v>
      </c>
      <c r="P24" s="74">
        <v>3400000</v>
      </c>
      <c r="Q24" s="74">
        <v>3600000</v>
      </c>
      <c r="R24" s="138"/>
      <c r="S24" s="395">
        <v>10600000</v>
      </c>
      <c r="T24" s="360"/>
      <c r="U24" s="34"/>
      <c r="V24" s="34"/>
      <c r="W24" s="34"/>
      <c r="X24" s="34"/>
      <c r="Y24" s="26"/>
    </row>
    <row r="25" spans="1:38" ht="13.5" thickBot="1" x14ac:dyDescent="0.35">
      <c r="A25" s="71" t="s">
        <v>98</v>
      </c>
      <c r="B25" s="26"/>
      <c r="C25" s="270">
        <v>433800000</v>
      </c>
      <c r="D25" s="269">
        <v>479700000</v>
      </c>
      <c r="E25" s="269">
        <v>422000000</v>
      </c>
      <c r="F25" s="271">
        <v>407700000</v>
      </c>
      <c r="G25" s="271">
        <v>1743200000</v>
      </c>
      <c r="H25" s="99"/>
      <c r="I25" s="270">
        <v>416100000</v>
      </c>
      <c r="J25" s="177">
        <v>435000000</v>
      </c>
      <c r="K25" s="177">
        <f>SUM(K22:K24)</f>
        <v>445700000</v>
      </c>
      <c r="L25" s="338">
        <v>488700000</v>
      </c>
      <c r="M25" s="271">
        <v>1785500000</v>
      </c>
      <c r="N25" s="442"/>
      <c r="O25" s="270">
        <v>500200000</v>
      </c>
      <c r="P25" s="177">
        <v>549300000</v>
      </c>
      <c r="Q25" s="177">
        <v>597100000</v>
      </c>
      <c r="R25" s="373"/>
      <c r="S25" s="393">
        <v>1646600000</v>
      </c>
      <c r="T25" s="360"/>
      <c r="U25" s="35"/>
      <c r="V25" s="35"/>
      <c r="W25" s="35"/>
      <c r="X25" s="35"/>
      <c r="Y25" s="26"/>
    </row>
    <row r="26" spans="1:38" ht="13.5" thickTop="1" x14ac:dyDescent="0.3">
      <c r="A26" s="26"/>
      <c r="B26" s="26"/>
      <c r="C26" s="265"/>
      <c r="D26" s="258"/>
      <c r="E26" s="258"/>
      <c r="F26" s="257"/>
      <c r="G26" s="257"/>
      <c r="H26" s="442"/>
      <c r="I26" s="265"/>
      <c r="J26" s="258"/>
      <c r="K26" s="258"/>
      <c r="L26" s="319"/>
      <c r="M26" s="257"/>
      <c r="N26" s="442"/>
      <c r="O26" s="265"/>
      <c r="P26" s="258"/>
      <c r="Q26" s="258"/>
      <c r="R26" s="138"/>
      <c r="S26" s="394"/>
      <c r="T26" s="360"/>
      <c r="U26" s="34"/>
      <c r="V26" s="34"/>
      <c r="W26" s="34"/>
      <c r="X26" s="34"/>
      <c r="Y26" s="26"/>
    </row>
    <row r="27" spans="1:38" x14ac:dyDescent="0.3">
      <c r="A27" s="71" t="s">
        <v>99</v>
      </c>
      <c r="B27" s="26"/>
      <c r="C27" s="32">
        <v>240800000</v>
      </c>
      <c r="D27" s="29">
        <v>243100000</v>
      </c>
      <c r="E27" s="29">
        <v>255000000</v>
      </c>
      <c r="F27" s="161">
        <v>283600000</v>
      </c>
      <c r="G27" s="51">
        <v>1022500000</v>
      </c>
      <c r="H27" s="99"/>
      <c r="I27" s="254">
        <v>255700000</v>
      </c>
      <c r="J27" s="73">
        <v>257600000</v>
      </c>
      <c r="K27" s="73">
        <v>272500000</v>
      </c>
      <c r="L27" s="312">
        <v>301500000</v>
      </c>
      <c r="M27" s="51">
        <v>1087300000</v>
      </c>
      <c r="N27" s="442"/>
      <c r="O27" s="254">
        <v>276400000</v>
      </c>
      <c r="P27" s="73">
        <v>289100000</v>
      </c>
      <c r="Q27" s="73">
        <v>297600000</v>
      </c>
      <c r="R27" s="138"/>
      <c r="S27" s="391">
        <v>863100000</v>
      </c>
      <c r="T27" s="360"/>
      <c r="U27" s="35"/>
      <c r="V27" s="35"/>
      <c r="W27" s="35"/>
      <c r="X27" s="35"/>
      <c r="Y27" s="26"/>
    </row>
    <row r="28" spans="1:38" x14ac:dyDescent="0.3">
      <c r="A28" s="137" t="s">
        <v>95</v>
      </c>
      <c r="B28" s="26"/>
      <c r="C28" s="43">
        <v>-21500000</v>
      </c>
      <c r="D28" s="38">
        <v>-23300000</v>
      </c>
      <c r="E28" s="38">
        <v>-24200000</v>
      </c>
      <c r="F28" s="132">
        <v>-25100000</v>
      </c>
      <c r="G28" s="36">
        <v>-94100000</v>
      </c>
      <c r="H28" s="5"/>
      <c r="I28" s="259">
        <v>-26400000</v>
      </c>
      <c r="J28" s="40">
        <v>-26000000</v>
      </c>
      <c r="K28" s="40">
        <v>-27700000</v>
      </c>
      <c r="L28" s="317">
        <v>-27200000</v>
      </c>
      <c r="M28" s="36">
        <v>-107300000</v>
      </c>
      <c r="N28" s="442"/>
      <c r="O28" s="259">
        <v>-24000000</v>
      </c>
      <c r="P28" s="40">
        <v>-25900000</v>
      </c>
      <c r="Q28" s="40">
        <v>-27800000</v>
      </c>
      <c r="R28" s="138"/>
      <c r="S28" s="395">
        <v>-77700000</v>
      </c>
      <c r="T28" s="360"/>
      <c r="U28" s="34"/>
      <c r="V28" s="34"/>
      <c r="W28" s="34"/>
      <c r="X28" s="34"/>
      <c r="Y28" s="26"/>
    </row>
    <row r="29" spans="1:38" ht="13.5" thickBot="1" x14ac:dyDescent="0.35">
      <c r="A29" s="71" t="s">
        <v>100</v>
      </c>
      <c r="B29" s="26"/>
      <c r="C29" s="103">
        <v>219300000</v>
      </c>
      <c r="D29" s="100">
        <v>219800000</v>
      </c>
      <c r="E29" s="100">
        <v>230800000</v>
      </c>
      <c r="F29" s="187">
        <v>258500000</v>
      </c>
      <c r="G29" s="188">
        <v>928400000</v>
      </c>
      <c r="H29" s="99"/>
      <c r="I29" s="270">
        <v>229300000</v>
      </c>
      <c r="J29" s="177">
        <v>231600000</v>
      </c>
      <c r="K29" s="177">
        <f>K27+K28</f>
        <v>244800000</v>
      </c>
      <c r="L29" s="338">
        <v>274300000</v>
      </c>
      <c r="M29" s="188">
        <v>980000000</v>
      </c>
      <c r="N29" s="442"/>
      <c r="O29" s="270">
        <v>252400000</v>
      </c>
      <c r="P29" s="177">
        <v>263200000</v>
      </c>
      <c r="Q29" s="177">
        <v>269800000</v>
      </c>
      <c r="R29" s="373"/>
      <c r="S29" s="393">
        <v>785400000</v>
      </c>
      <c r="T29" s="360"/>
      <c r="U29" s="35"/>
      <c r="V29" s="35"/>
      <c r="W29" s="35"/>
      <c r="X29" s="35"/>
      <c r="Y29" s="26"/>
    </row>
    <row r="30" spans="1:38" ht="13.5" thickTop="1" x14ac:dyDescent="0.3">
      <c r="A30" s="26"/>
      <c r="B30" s="26"/>
      <c r="C30" s="39"/>
      <c r="D30" s="34"/>
      <c r="E30" s="34"/>
      <c r="F30" s="133"/>
      <c r="G30" s="31"/>
      <c r="H30" s="442"/>
      <c r="I30" s="265"/>
      <c r="J30" s="34"/>
      <c r="K30" s="34"/>
      <c r="L30" s="319"/>
      <c r="M30" s="31"/>
      <c r="N30" s="442"/>
      <c r="O30" s="265"/>
      <c r="P30" s="34"/>
      <c r="Q30" s="34"/>
      <c r="R30" s="138"/>
      <c r="S30" s="394"/>
      <c r="T30" s="360"/>
      <c r="U30" s="34"/>
      <c r="V30" s="34"/>
      <c r="W30" s="34"/>
      <c r="X30" s="34"/>
      <c r="Y30" s="26"/>
    </row>
    <row r="31" spans="1:38" x14ac:dyDescent="0.3">
      <c r="A31" s="71" t="s">
        <v>101</v>
      </c>
      <c r="B31" s="26"/>
      <c r="C31" s="32">
        <v>193500000</v>
      </c>
      <c r="D31" s="29">
        <v>193000000</v>
      </c>
      <c r="E31" s="29">
        <v>192600000</v>
      </c>
      <c r="F31" s="161">
        <v>187000000</v>
      </c>
      <c r="G31" s="51">
        <v>766100000</v>
      </c>
      <c r="H31" s="99"/>
      <c r="I31" s="254">
        <v>187700000</v>
      </c>
      <c r="J31" s="73">
        <v>193800000</v>
      </c>
      <c r="K31" s="73">
        <v>191800000</v>
      </c>
      <c r="L31" s="312">
        <v>182200000</v>
      </c>
      <c r="M31" s="51">
        <v>755500000</v>
      </c>
      <c r="N31" s="442"/>
      <c r="O31" s="254">
        <v>172800000</v>
      </c>
      <c r="P31" s="73">
        <v>180800000</v>
      </c>
      <c r="Q31" s="73">
        <v>181000000</v>
      </c>
      <c r="R31" s="138"/>
      <c r="S31" s="391">
        <v>534600000</v>
      </c>
      <c r="T31" s="360"/>
      <c r="U31" s="35"/>
      <c r="V31" s="35"/>
      <c r="W31" s="35"/>
      <c r="X31" s="35"/>
      <c r="Y31" s="26"/>
    </row>
    <row r="32" spans="1:38" x14ac:dyDescent="0.3">
      <c r="A32" s="72" t="s">
        <v>95</v>
      </c>
      <c r="B32" s="26"/>
      <c r="C32" s="43">
        <v>-18900000</v>
      </c>
      <c r="D32" s="38">
        <v>-20200000</v>
      </c>
      <c r="E32" s="38">
        <v>-20900000</v>
      </c>
      <c r="F32" s="132">
        <v>-21300000</v>
      </c>
      <c r="G32" s="36">
        <v>-81300000</v>
      </c>
      <c r="H32" s="5"/>
      <c r="I32" s="259">
        <v>-21200000</v>
      </c>
      <c r="J32" s="40">
        <v>-20400000</v>
      </c>
      <c r="K32" s="40">
        <v>-20100000</v>
      </c>
      <c r="L32" s="317">
        <v>-21200000</v>
      </c>
      <c r="M32" s="36">
        <v>-82900000</v>
      </c>
      <c r="N32" s="442"/>
      <c r="O32" s="259">
        <v>-17800000</v>
      </c>
      <c r="P32" s="40">
        <v>-18700000</v>
      </c>
      <c r="Q32" s="40">
        <v>-20600000</v>
      </c>
      <c r="R32" s="138"/>
      <c r="S32" s="395">
        <v>-57100000</v>
      </c>
      <c r="T32" s="360"/>
      <c r="U32" s="34"/>
      <c r="V32" s="34"/>
      <c r="W32" s="34"/>
      <c r="X32" s="34"/>
      <c r="Y32" s="26"/>
    </row>
    <row r="33" spans="1:38" ht="13.5" thickBot="1" x14ac:dyDescent="0.35">
      <c r="A33" s="71" t="s">
        <v>102</v>
      </c>
      <c r="B33" s="26"/>
      <c r="C33" s="103">
        <v>174600000</v>
      </c>
      <c r="D33" s="100">
        <v>172800000</v>
      </c>
      <c r="E33" s="100">
        <v>171700000</v>
      </c>
      <c r="F33" s="187">
        <v>165700000</v>
      </c>
      <c r="G33" s="188">
        <v>684800000</v>
      </c>
      <c r="H33" s="99"/>
      <c r="I33" s="270">
        <v>166500000</v>
      </c>
      <c r="J33" s="177">
        <v>173400000</v>
      </c>
      <c r="K33" s="177">
        <f>SUM(K31:K32)</f>
        <v>171700000</v>
      </c>
      <c r="L33" s="338">
        <v>161000000</v>
      </c>
      <c r="M33" s="188">
        <v>672600000</v>
      </c>
      <c r="N33" s="442"/>
      <c r="O33" s="270">
        <v>155000000</v>
      </c>
      <c r="P33" s="177">
        <v>162100000</v>
      </c>
      <c r="Q33" s="177">
        <v>160400000</v>
      </c>
      <c r="R33" s="373"/>
      <c r="S33" s="393">
        <v>477500000</v>
      </c>
      <c r="T33" s="360"/>
      <c r="U33" s="35"/>
      <c r="V33" s="35"/>
      <c r="W33" s="35"/>
      <c r="X33" s="35"/>
      <c r="Y33" s="26"/>
    </row>
    <row r="34" spans="1:38" ht="13.5" thickTop="1" x14ac:dyDescent="0.3">
      <c r="A34" s="26"/>
      <c r="B34" s="26"/>
      <c r="C34" s="39"/>
      <c r="D34" s="34"/>
      <c r="E34" s="34"/>
      <c r="F34" s="133"/>
      <c r="G34" s="31"/>
      <c r="H34" s="442"/>
      <c r="I34" s="265"/>
      <c r="J34" s="34"/>
      <c r="K34" s="34"/>
      <c r="L34" s="319"/>
      <c r="M34" s="31"/>
      <c r="N34" s="442"/>
      <c r="O34" s="265"/>
      <c r="P34" s="34"/>
      <c r="Q34" s="34"/>
      <c r="R34" s="138"/>
      <c r="S34" s="394"/>
      <c r="T34" s="360"/>
      <c r="U34" s="34"/>
      <c r="V34" s="34"/>
      <c r="W34" s="34"/>
      <c r="X34" s="34"/>
      <c r="Y34" s="26"/>
    </row>
    <row r="35" spans="1:38" x14ac:dyDescent="0.3">
      <c r="A35" s="71" t="s">
        <v>103</v>
      </c>
      <c r="B35" s="26"/>
      <c r="C35" s="32">
        <v>74700000</v>
      </c>
      <c r="D35" s="29">
        <v>68600000</v>
      </c>
      <c r="E35" s="29">
        <v>70400000</v>
      </c>
      <c r="F35" s="161">
        <v>74100000</v>
      </c>
      <c r="G35" s="51">
        <v>287800000</v>
      </c>
      <c r="H35" s="99"/>
      <c r="I35" s="32">
        <v>78300000</v>
      </c>
      <c r="J35" s="29">
        <v>78000000</v>
      </c>
      <c r="K35" s="29">
        <v>68800000</v>
      </c>
      <c r="L35" s="312">
        <v>80100000</v>
      </c>
      <c r="M35" s="51">
        <v>305200000</v>
      </c>
      <c r="N35" s="442"/>
      <c r="O35" s="32">
        <v>72900000</v>
      </c>
      <c r="P35" s="29">
        <v>79100000</v>
      </c>
      <c r="Q35" s="29">
        <v>87400000</v>
      </c>
      <c r="R35" s="138"/>
      <c r="S35" s="349">
        <v>239400000</v>
      </c>
      <c r="T35" s="360"/>
      <c r="U35" s="35"/>
      <c r="V35" s="35"/>
      <c r="W35" s="35"/>
      <c r="X35" s="35"/>
      <c r="Y35" s="26"/>
    </row>
    <row r="36" spans="1:38" x14ac:dyDescent="0.3">
      <c r="A36" s="72" t="s">
        <v>95</v>
      </c>
      <c r="B36" s="26"/>
      <c r="C36" s="42">
        <v>-7800000</v>
      </c>
      <c r="D36" s="38">
        <v>-7400000</v>
      </c>
      <c r="E36" s="38">
        <v>-8000000</v>
      </c>
      <c r="F36" s="132">
        <v>-9100000</v>
      </c>
      <c r="G36" s="36">
        <v>-32299999.999999996</v>
      </c>
      <c r="H36" s="5"/>
      <c r="I36" s="42">
        <v>-7500000</v>
      </c>
      <c r="J36" s="38">
        <v>-8600000</v>
      </c>
      <c r="K36" s="38">
        <v>-13400000</v>
      </c>
      <c r="L36" s="38">
        <v>-9400000</v>
      </c>
      <c r="M36" s="36">
        <v>-38900000</v>
      </c>
      <c r="N36" s="442"/>
      <c r="O36" s="42">
        <v>-9100000</v>
      </c>
      <c r="P36" s="38">
        <v>-8300000</v>
      </c>
      <c r="Q36" s="38">
        <v>-10900000</v>
      </c>
      <c r="R36" s="138"/>
      <c r="S36" s="215">
        <v>-28300000</v>
      </c>
      <c r="T36" s="360"/>
      <c r="U36" s="34"/>
      <c r="V36" s="34"/>
      <c r="W36" s="34"/>
      <c r="X36" s="34"/>
      <c r="Y36" s="26"/>
    </row>
    <row r="37" spans="1:38" s="157" customFormat="1" x14ac:dyDescent="0.3">
      <c r="A37" s="72" t="s">
        <v>133</v>
      </c>
      <c r="B37" s="156"/>
      <c r="C37" s="42">
        <v>0</v>
      </c>
      <c r="D37" s="38">
        <v>0</v>
      </c>
      <c r="E37" s="38">
        <v>0</v>
      </c>
      <c r="F37" s="45">
        <v>0</v>
      </c>
      <c r="G37" s="41">
        <v>0</v>
      </c>
      <c r="H37" s="5"/>
      <c r="I37" s="42">
        <v>-11000000</v>
      </c>
      <c r="J37" s="38">
        <v>-10600000</v>
      </c>
      <c r="K37" s="38">
        <v>0</v>
      </c>
      <c r="L37" s="45">
        <v>200000</v>
      </c>
      <c r="M37" s="41">
        <v>-21400000</v>
      </c>
      <c r="N37" s="442"/>
      <c r="O37" s="42">
        <v>0</v>
      </c>
      <c r="P37" s="38">
        <v>100000</v>
      </c>
      <c r="Q37" s="38">
        <v>0</v>
      </c>
      <c r="R37" s="138"/>
      <c r="S37" s="215">
        <v>100000</v>
      </c>
      <c r="T37" s="360"/>
      <c r="U37" s="34"/>
      <c r="V37" s="34"/>
      <c r="W37" s="34"/>
      <c r="X37" s="34"/>
      <c r="Y37" s="156"/>
    </row>
    <row r="38" spans="1:38" s="159" customFormat="1" x14ac:dyDescent="0.3">
      <c r="A38" s="72" t="s">
        <v>167</v>
      </c>
      <c r="B38" s="383"/>
      <c r="C38" s="42">
        <v>0</v>
      </c>
      <c r="D38" s="38">
        <v>0</v>
      </c>
      <c r="E38" s="38">
        <v>0</v>
      </c>
      <c r="F38" s="142">
        <v>0</v>
      </c>
      <c r="G38" s="41">
        <v>0</v>
      </c>
      <c r="H38" s="5"/>
      <c r="I38" s="42">
        <v>0</v>
      </c>
      <c r="J38" s="38">
        <v>0</v>
      </c>
      <c r="K38" s="38">
        <v>0</v>
      </c>
      <c r="L38" s="317">
        <v>0</v>
      </c>
      <c r="M38" s="41">
        <v>0</v>
      </c>
      <c r="N38" s="442"/>
      <c r="O38" s="42">
        <v>0</v>
      </c>
      <c r="P38" s="38">
        <v>-2500000</v>
      </c>
      <c r="Q38" s="38">
        <v>-1800000</v>
      </c>
      <c r="R38" s="138"/>
      <c r="S38" s="215">
        <v>-4300000</v>
      </c>
      <c r="T38" s="383"/>
      <c r="U38" s="34"/>
      <c r="V38" s="34"/>
      <c r="W38" s="34"/>
      <c r="X38" s="34"/>
      <c r="Y38" s="383"/>
    </row>
    <row r="39" spans="1:38" ht="13.5" thickBot="1" x14ac:dyDescent="0.35">
      <c r="A39" s="71" t="s">
        <v>104</v>
      </c>
      <c r="B39" s="26"/>
      <c r="C39" s="103">
        <v>66900000</v>
      </c>
      <c r="D39" s="100">
        <v>61200000</v>
      </c>
      <c r="E39" s="100">
        <v>62400000</v>
      </c>
      <c r="F39" s="187">
        <v>65000000</v>
      </c>
      <c r="G39" s="188">
        <v>255500000</v>
      </c>
      <c r="H39" s="99"/>
      <c r="I39" s="103">
        <v>59800000</v>
      </c>
      <c r="J39" s="100">
        <v>58800000</v>
      </c>
      <c r="K39" s="100">
        <f>SUM(K35:K38)</f>
        <v>55400000</v>
      </c>
      <c r="L39" s="338">
        <v>70900000</v>
      </c>
      <c r="M39" s="188">
        <v>244900000</v>
      </c>
      <c r="N39" s="442"/>
      <c r="O39" s="103">
        <v>63800000</v>
      </c>
      <c r="P39" s="100">
        <v>68400000</v>
      </c>
      <c r="Q39" s="100">
        <v>74700000</v>
      </c>
      <c r="R39" s="373"/>
      <c r="S39" s="396">
        <v>206900000</v>
      </c>
      <c r="T39" s="360"/>
      <c r="U39" s="35"/>
      <c r="V39" s="35"/>
      <c r="W39" s="35"/>
      <c r="X39" s="35"/>
      <c r="Y39" s="26"/>
    </row>
    <row r="40" spans="1:38" ht="13.5" thickTop="1" x14ac:dyDescent="0.3">
      <c r="A40" s="26"/>
      <c r="B40" s="26"/>
      <c r="C40" s="39"/>
      <c r="D40" s="34"/>
      <c r="E40" s="34"/>
      <c r="F40" s="133"/>
      <c r="G40" s="31"/>
      <c r="H40" s="442"/>
      <c r="I40" s="265"/>
      <c r="J40" s="34"/>
      <c r="K40" s="34"/>
      <c r="L40" s="319"/>
      <c r="M40" s="31"/>
      <c r="N40" s="442"/>
      <c r="O40" s="265"/>
      <c r="P40" s="34"/>
      <c r="Q40" s="34"/>
      <c r="R40" s="138"/>
      <c r="S40" s="394"/>
      <c r="T40" s="360"/>
      <c r="U40" s="34"/>
      <c r="V40" s="34"/>
      <c r="W40" s="34"/>
      <c r="X40" s="34"/>
      <c r="Y40" s="26"/>
    </row>
    <row r="41" spans="1:38" x14ac:dyDescent="0.3">
      <c r="A41" s="71" t="s">
        <v>105</v>
      </c>
      <c r="B41" s="26"/>
      <c r="C41" s="32">
        <v>7900000</v>
      </c>
      <c r="D41" s="29">
        <v>7800000</v>
      </c>
      <c r="E41" s="29">
        <v>6800000</v>
      </c>
      <c r="F41" s="161">
        <v>9300000</v>
      </c>
      <c r="G41" s="51">
        <v>31800000</v>
      </c>
      <c r="H41" s="5"/>
      <c r="I41" s="254">
        <v>5700000</v>
      </c>
      <c r="J41" s="73">
        <v>4900000</v>
      </c>
      <c r="K41" s="73">
        <v>4700000</v>
      </c>
      <c r="L41" s="312">
        <v>4900000</v>
      </c>
      <c r="M41" s="51">
        <v>20200000</v>
      </c>
      <c r="N41" s="442"/>
      <c r="O41" s="254">
        <v>3800000</v>
      </c>
      <c r="P41" s="73">
        <v>3800000</v>
      </c>
      <c r="Q41" s="73">
        <v>4200000</v>
      </c>
      <c r="R41" s="138"/>
      <c r="S41" s="391">
        <v>11800000</v>
      </c>
      <c r="T41" s="360"/>
      <c r="Y41" s="26"/>
    </row>
    <row r="42" spans="1:38" x14ac:dyDescent="0.3">
      <c r="A42" s="72" t="s">
        <v>106</v>
      </c>
      <c r="B42" s="26"/>
      <c r="C42" s="43">
        <v>-7900000</v>
      </c>
      <c r="D42" s="38">
        <v>-7800000</v>
      </c>
      <c r="E42" s="38">
        <v>-6800000</v>
      </c>
      <c r="F42" s="132">
        <v>-9300000</v>
      </c>
      <c r="G42" s="36">
        <v>-31800000</v>
      </c>
      <c r="H42" s="5"/>
      <c r="I42" s="259">
        <v>-5700000</v>
      </c>
      <c r="J42" s="40">
        <v>-4900000</v>
      </c>
      <c r="K42" s="40">
        <f>-K41</f>
        <v>-4700000</v>
      </c>
      <c r="L42" s="316">
        <v>-4900000</v>
      </c>
      <c r="M42" s="36">
        <v>-20200000</v>
      </c>
      <c r="N42" s="442"/>
      <c r="O42" s="259">
        <v>-3800000</v>
      </c>
      <c r="P42" s="40">
        <v>-3800000</v>
      </c>
      <c r="Q42" s="40">
        <v>-4200000</v>
      </c>
      <c r="R42" s="138"/>
      <c r="S42" s="395">
        <v>-11800000</v>
      </c>
      <c r="T42" s="360"/>
      <c r="Y42" s="26"/>
    </row>
    <row r="43" spans="1:38" ht="13.5" thickBot="1" x14ac:dyDescent="0.35">
      <c r="A43" s="71" t="s">
        <v>107</v>
      </c>
      <c r="B43" s="26"/>
      <c r="C43" s="103">
        <v>0</v>
      </c>
      <c r="D43" s="100">
        <v>0</v>
      </c>
      <c r="E43" s="100">
        <v>0</v>
      </c>
      <c r="F43" s="187">
        <v>0</v>
      </c>
      <c r="G43" s="188">
        <v>0</v>
      </c>
      <c r="H43" s="5"/>
      <c r="I43" s="270">
        <v>0</v>
      </c>
      <c r="J43" s="177">
        <v>0</v>
      </c>
      <c r="K43" s="177">
        <v>0</v>
      </c>
      <c r="L43" s="338">
        <v>0</v>
      </c>
      <c r="M43" s="188">
        <v>0</v>
      </c>
      <c r="N43" s="442"/>
      <c r="O43" s="270">
        <v>0</v>
      </c>
      <c r="P43" s="177">
        <v>0</v>
      </c>
      <c r="Q43" s="177">
        <v>0</v>
      </c>
      <c r="R43" s="373"/>
      <c r="S43" s="393">
        <v>0</v>
      </c>
      <c r="T43" s="360"/>
      <c r="Y43" s="26"/>
    </row>
    <row r="44" spans="1:38" ht="13.5" thickTop="1" x14ac:dyDescent="0.3">
      <c r="A44" s="26"/>
      <c r="B44" s="26"/>
      <c r="C44" s="39"/>
      <c r="D44" s="34"/>
      <c r="E44" s="34"/>
      <c r="F44" s="133"/>
      <c r="G44" s="36"/>
      <c r="H44" s="442"/>
      <c r="I44" s="265"/>
      <c r="J44" s="258"/>
      <c r="K44" s="258"/>
      <c r="L44" s="319"/>
      <c r="M44" s="36"/>
      <c r="N44" s="442"/>
      <c r="O44" s="265"/>
      <c r="P44" s="258"/>
      <c r="Q44" s="258"/>
      <c r="R44" s="138"/>
      <c r="S44" s="394"/>
      <c r="T44" s="360"/>
      <c r="U44" s="34"/>
      <c r="V44" s="34"/>
      <c r="W44" s="34"/>
      <c r="X44" s="34"/>
      <c r="Y44" s="26"/>
    </row>
    <row r="45" spans="1:38" ht="13.25" customHeight="1" x14ac:dyDescent="0.3">
      <c r="A45" s="71" t="s">
        <v>173</v>
      </c>
      <c r="B45" s="26"/>
      <c r="C45" s="32">
        <v>52300000</v>
      </c>
      <c r="D45" s="29">
        <v>16000000</v>
      </c>
      <c r="E45" s="29">
        <v>3200000</v>
      </c>
      <c r="F45" s="161">
        <v>9000000</v>
      </c>
      <c r="G45" s="51">
        <v>80500000</v>
      </c>
      <c r="H45" s="5"/>
      <c r="I45" s="254">
        <v>-300000</v>
      </c>
      <c r="J45" s="73">
        <v>500000</v>
      </c>
      <c r="K45" s="73">
        <v>0</v>
      </c>
      <c r="L45" s="312">
        <v>93900000</v>
      </c>
      <c r="M45" s="51">
        <v>94100000</v>
      </c>
      <c r="N45" s="442"/>
      <c r="O45" s="254">
        <v>22500000</v>
      </c>
      <c r="P45" s="73">
        <v>13800000</v>
      </c>
      <c r="Q45" s="73">
        <v>3700000</v>
      </c>
      <c r="R45" s="138"/>
      <c r="S45" s="391">
        <v>40000000</v>
      </c>
      <c r="T45" s="360"/>
      <c r="Y45" s="26"/>
      <c r="Z45" s="26"/>
      <c r="AA45" s="26"/>
      <c r="AB45" s="26"/>
      <c r="AC45" s="26"/>
      <c r="AD45" s="26"/>
      <c r="AE45" s="26"/>
      <c r="AF45" s="26"/>
      <c r="AG45" s="26"/>
      <c r="AH45" s="26"/>
      <c r="AI45" s="26"/>
      <c r="AJ45" s="26"/>
      <c r="AK45" s="26"/>
      <c r="AL45" s="26"/>
    </row>
    <row r="46" spans="1:38" x14ac:dyDescent="0.3">
      <c r="A46" s="72" t="s">
        <v>174</v>
      </c>
      <c r="B46" s="26"/>
      <c r="C46" s="43">
        <v>-52300000</v>
      </c>
      <c r="D46" s="38">
        <v>-16000000</v>
      </c>
      <c r="E46" s="38">
        <v>-3200000</v>
      </c>
      <c r="F46" s="132">
        <v>-9000000</v>
      </c>
      <c r="G46" s="36">
        <v>-80500000</v>
      </c>
      <c r="H46" s="5"/>
      <c r="I46" s="259">
        <v>300000</v>
      </c>
      <c r="J46" s="40">
        <v>-500000</v>
      </c>
      <c r="K46" s="40">
        <f>-K45</f>
        <v>0</v>
      </c>
      <c r="L46" s="316">
        <v>-93900000</v>
      </c>
      <c r="M46" s="36">
        <v>-94100000</v>
      </c>
      <c r="N46" s="442"/>
      <c r="O46" s="259">
        <v>-22500000</v>
      </c>
      <c r="P46" s="40">
        <v>-13800000</v>
      </c>
      <c r="Q46" s="40">
        <v>-3700000</v>
      </c>
      <c r="R46" s="138"/>
      <c r="S46" s="395">
        <v>-40000000</v>
      </c>
      <c r="T46" s="360"/>
      <c r="Y46" s="26"/>
      <c r="Z46" s="26"/>
      <c r="AA46" s="26"/>
      <c r="AB46" s="26"/>
      <c r="AC46" s="26"/>
      <c r="AD46" s="26"/>
      <c r="AE46" s="26"/>
      <c r="AF46" s="26"/>
      <c r="AG46" s="26"/>
      <c r="AH46" s="26"/>
      <c r="AI46" s="26"/>
      <c r="AJ46" s="26"/>
      <c r="AK46" s="26"/>
      <c r="AL46" s="26"/>
    </row>
    <row r="47" spans="1:38" ht="13.5" thickBot="1" x14ac:dyDescent="0.35">
      <c r="A47" s="71" t="s">
        <v>175</v>
      </c>
      <c r="B47" s="26"/>
      <c r="C47" s="103">
        <v>0</v>
      </c>
      <c r="D47" s="100">
        <v>0</v>
      </c>
      <c r="E47" s="100">
        <v>0</v>
      </c>
      <c r="F47" s="187">
        <v>0</v>
      </c>
      <c r="G47" s="188">
        <v>0</v>
      </c>
      <c r="H47" s="5"/>
      <c r="I47" s="270">
        <v>0</v>
      </c>
      <c r="J47" s="177">
        <v>0</v>
      </c>
      <c r="K47" s="177">
        <v>0</v>
      </c>
      <c r="L47" s="338">
        <v>0</v>
      </c>
      <c r="M47" s="188">
        <v>0</v>
      </c>
      <c r="N47" s="442"/>
      <c r="O47" s="270">
        <v>0</v>
      </c>
      <c r="P47" s="177">
        <v>0</v>
      </c>
      <c r="Q47" s="177">
        <v>0</v>
      </c>
      <c r="R47" s="373"/>
      <c r="S47" s="393">
        <v>0</v>
      </c>
      <c r="T47" s="360"/>
      <c r="Y47" s="26"/>
      <c r="Z47" s="26"/>
      <c r="AA47" s="26"/>
      <c r="AB47" s="26"/>
      <c r="AC47" s="26"/>
      <c r="AD47" s="26"/>
      <c r="AE47" s="26"/>
      <c r="AF47" s="26"/>
      <c r="AG47" s="26"/>
      <c r="AH47" s="26"/>
      <c r="AI47" s="26"/>
      <c r="AJ47" s="26"/>
      <c r="AK47" s="26"/>
      <c r="AL47" s="26"/>
    </row>
    <row r="48" spans="1:38" ht="13.5" thickTop="1" x14ac:dyDescent="0.3">
      <c r="A48" s="26"/>
      <c r="B48" s="26"/>
      <c r="C48" s="39"/>
      <c r="D48" s="34"/>
      <c r="E48" s="34"/>
      <c r="F48" s="133"/>
      <c r="G48" s="189"/>
      <c r="H48" s="442"/>
      <c r="I48" s="39"/>
      <c r="J48" s="34"/>
      <c r="K48" s="34"/>
      <c r="L48" s="346"/>
      <c r="M48" s="189"/>
      <c r="N48" s="442"/>
      <c r="O48" s="39"/>
      <c r="P48" s="34"/>
      <c r="Q48" s="34"/>
      <c r="R48" s="138"/>
      <c r="S48" s="166"/>
      <c r="T48" s="360"/>
      <c r="U48" s="34"/>
      <c r="V48" s="34"/>
      <c r="W48" s="34"/>
      <c r="X48" s="34"/>
      <c r="Y48" s="26"/>
    </row>
    <row r="49" spans="1:38" x14ac:dyDescent="0.3">
      <c r="A49" s="71" t="s">
        <v>108</v>
      </c>
      <c r="B49" s="26"/>
      <c r="C49" s="32">
        <v>569200000</v>
      </c>
      <c r="D49" s="29">
        <v>528500000</v>
      </c>
      <c r="E49" s="29">
        <v>528000000</v>
      </c>
      <c r="F49" s="161">
        <v>563000000</v>
      </c>
      <c r="G49" s="162">
        <v>2188700000</v>
      </c>
      <c r="H49" s="99"/>
      <c r="I49" s="254">
        <v>527100000</v>
      </c>
      <c r="J49" s="29">
        <v>534800000</v>
      </c>
      <c r="K49" s="29">
        <f>K45+K41+K35+K31+K27</f>
        <v>537800000</v>
      </c>
      <c r="L49" s="354">
        <v>662600000</v>
      </c>
      <c r="M49" s="162">
        <v>2262300000</v>
      </c>
      <c r="N49" s="442"/>
      <c r="O49" s="254">
        <v>548400000</v>
      </c>
      <c r="P49" s="29">
        <v>566600000</v>
      </c>
      <c r="Q49" s="407">
        <v>573900000</v>
      </c>
      <c r="R49" s="138"/>
      <c r="S49" s="391">
        <v>1688900000</v>
      </c>
      <c r="T49" s="360"/>
      <c r="U49" s="35"/>
      <c r="V49" s="35"/>
      <c r="W49" s="35"/>
      <c r="X49" s="35"/>
      <c r="Y49" s="26"/>
    </row>
    <row r="50" spans="1:38" x14ac:dyDescent="0.3">
      <c r="A50" s="72" t="s">
        <v>95</v>
      </c>
      <c r="B50" s="26"/>
      <c r="C50" s="42">
        <v>-48200000</v>
      </c>
      <c r="D50" s="38">
        <v>-50900000</v>
      </c>
      <c r="E50" s="38">
        <v>-53100000</v>
      </c>
      <c r="F50" s="132">
        <v>-55500000</v>
      </c>
      <c r="G50" s="165">
        <v>-207700000</v>
      </c>
      <c r="H50" s="5"/>
      <c r="I50" s="263">
        <v>-55100000</v>
      </c>
      <c r="J50" s="38">
        <v>-55000000</v>
      </c>
      <c r="K50" s="38">
        <f>K36+K32+K28</f>
        <v>-61200000</v>
      </c>
      <c r="L50" s="38">
        <v>-57800000</v>
      </c>
      <c r="M50" s="41">
        <v>-229100000</v>
      </c>
      <c r="N50" s="442"/>
      <c r="O50" s="263">
        <v>-50900000</v>
      </c>
      <c r="P50" s="38">
        <v>-52900000</v>
      </c>
      <c r="Q50" s="38">
        <v>-59300000</v>
      </c>
      <c r="R50" s="138"/>
      <c r="S50" s="392">
        <v>-163100000</v>
      </c>
      <c r="T50" s="360"/>
      <c r="U50" s="34"/>
      <c r="V50" s="34"/>
      <c r="W50" s="34"/>
      <c r="X50" s="34"/>
      <c r="Y50" s="26"/>
    </row>
    <row r="51" spans="1:38" ht="14" customHeight="1" x14ac:dyDescent="0.3">
      <c r="A51" s="72" t="s">
        <v>109</v>
      </c>
      <c r="B51" s="26"/>
      <c r="C51" s="42">
        <v>-7900000</v>
      </c>
      <c r="D51" s="38">
        <v>-7800000</v>
      </c>
      <c r="E51" s="38">
        <v>-6800000</v>
      </c>
      <c r="F51" s="132">
        <v>-9300000</v>
      </c>
      <c r="G51" s="165">
        <v>-31800000</v>
      </c>
      <c r="H51" s="5"/>
      <c r="I51" s="263">
        <v>-5700000</v>
      </c>
      <c r="J51" s="38">
        <v>-4900000</v>
      </c>
      <c r="K51" s="38">
        <f>K42</f>
        <v>-4700000</v>
      </c>
      <c r="L51" s="38">
        <v>-4900000</v>
      </c>
      <c r="M51" s="41">
        <v>-20200000</v>
      </c>
      <c r="N51" s="442"/>
      <c r="O51" s="263">
        <v>-3800000</v>
      </c>
      <c r="P51" s="38">
        <v>-3800000</v>
      </c>
      <c r="Q51" s="38">
        <v>-4200000</v>
      </c>
      <c r="R51" s="138"/>
      <c r="S51" s="392">
        <v>-11800000</v>
      </c>
      <c r="T51" s="360"/>
      <c r="U51" s="34"/>
      <c r="V51" s="34"/>
      <c r="W51" s="34"/>
      <c r="X51" s="34"/>
      <c r="Y51" s="26"/>
      <c r="Z51" s="26"/>
      <c r="AA51" s="26"/>
      <c r="AB51" s="26"/>
      <c r="AC51" s="26"/>
      <c r="AD51" s="26"/>
      <c r="AE51" s="26"/>
      <c r="AF51" s="26"/>
      <c r="AG51" s="26"/>
      <c r="AH51" s="26"/>
      <c r="AI51" s="26"/>
      <c r="AJ51" s="26"/>
      <c r="AK51" s="26"/>
      <c r="AL51" s="26"/>
    </row>
    <row r="52" spans="1:38" s="157" customFormat="1" ht="14" customHeight="1" x14ac:dyDescent="0.3">
      <c r="A52" s="72" t="s">
        <v>133</v>
      </c>
      <c r="B52" s="156"/>
      <c r="C52" s="42">
        <v>0</v>
      </c>
      <c r="D52" s="38">
        <v>0</v>
      </c>
      <c r="E52" s="38">
        <v>0</v>
      </c>
      <c r="F52" s="45">
        <v>0</v>
      </c>
      <c r="G52" s="41">
        <v>0</v>
      </c>
      <c r="H52" s="5"/>
      <c r="I52" s="263">
        <v>-11000000</v>
      </c>
      <c r="J52" s="38">
        <v>-10600000</v>
      </c>
      <c r="K52" s="38">
        <f>K37</f>
        <v>0</v>
      </c>
      <c r="L52" s="38">
        <v>200000</v>
      </c>
      <c r="M52" s="41">
        <v>-21400000</v>
      </c>
      <c r="N52" s="442"/>
      <c r="O52" s="263">
        <v>0</v>
      </c>
      <c r="P52" s="38">
        <v>100000</v>
      </c>
      <c r="Q52" s="38">
        <v>0</v>
      </c>
      <c r="R52" s="138"/>
      <c r="S52" s="392">
        <v>100000</v>
      </c>
      <c r="T52" s="360"/>
      <c r="U52" s="34"/>
      <c r="V52" s="34"/>
      <c r="W52" s="34"/>
      <c r="X52" s="34"/>
      <c r="Y52" s="156"/>
      <c r="Z52" s="156"/>
      <c r="AA52" s="156"/>
      <c r="AB52" s="156"/>
      <c r="AC52" s="156"/>
      <c r="AD52" s="156"/>
      <c r="AE52" s="156"/>
      <c r="AF52" s="156"/>
      <c r="AG52" s="156"/>
      <c r="AH52" s="156"/>
      <c r="AI52" s="156"/>
      <c r="AJ52" s="156"/>
      <c r="AK52" s="156"/>
      <c r="AL52" s="156"/>
    </row>
    <row r="53" spans="1:38" s="159" customFormat="1" ht="14" customHeight="1" x14ac:dyDescent="0.3">
      <c r="A53" s="72" t="s">
        <v>167</v>
      </c>
      <c r="B53" s="383"/>
      <c r="C53" s="42">
        <v>0</v>
      </c>
      <c r="D53" s="38">
        <v>0</v>
      </c>
      <c r="E53" s="38">
        <v>0</v>
      </c>
      <c r="F53" s="142">
        <v>0</v>
      </c>
      <c r="G53" s="41">
        <v>0</v>
      </c>
      <c r="H53" s="5"/>
      <c r="I53" s="263">
        <v>0</v>
      </c>
      <c r="J53" s="38">
        <v>0</v>
      </c>
      <c r="K53" s="38">
        <v>0</v>
      </c>
      <c r="L53" s="38">
        <v>0</v>
      </c>
      <c r="M53" s="41">
        <v>0</v>
      </c>
      <c r="N53" s="442"/>
      <c r="O53" s="263">
        <v>0</v>
      </c>
      <c r="P53" s="38">
        <v>-2500000</v>
      </c>
      <c r="Q53" s="38">
        <v>-1800000</v>
      </c>
      <c r="R53" s="138"/>
      <c r="S53" s="392">
        <v>-4300000</v>
      </c>
      <c r="T53" s="383"/>
      <c r="U53" s="34"/>
      <c r="V53" s="34"/>
      <c r="W53" s="34"/>
      <c r="X53" s="34"/>
      <c r="Y53" s="383"/>
      <c r="Z53" s="383"/>
      <c r="AA53" s="383"/>
      <c r="AB53" s="383"/>
      <c r="AC53" s="383"/>
      <c r="AD53" s="383"/>
      <c r="AE53" s="383"/>
      <c r="AF53" s="383"/>
      <c r="AG53" s="383"/>
      <c r="AH53" s="383"/>
      <c r="AI53" s="383"/>
      <c r="AJ53" s="383"/>
      <c r="AK53" s="383"/>
      <c r="AL53" s="383"/>
    </row>
    <row r="54" spans="1:38" x14ac:dyDescent="0.3">
      <c r="A54" s="72" t="str">
        <f>A46</f>
        <v>Restructuring (charges) benefits and other exit costs, net</v>
      </c>
      <c r="B54" s="26"/>
      <c r="C54" s="43">
        <v>-52300000</v>
      </c>
      <c r="D54" s="48">
        <v>-16000000</v>
      </c>
      <c r="E54" s="48">
        <v>-3200000</v>
      </c>
      <c r="F54" s="163">
        <v>-9000000</v>
      </c>
      <c r="G54" s="164">
        <v>-80500000</v>
      </c>
      <c r="H54" s="5"/>
      <c r="I54" s="259">
        <v>300000</v>
      </c>
      <c r="J54" s="48">
        <v>-500000</v>
      </c>
      <c r="K54" s="48">
        <f>K46</f>
        <v>0</v>
      </c>
      <c r="L54" s="48">
        <v>-93900000</v>
      </c>
      <c r="M54" s="44">
        <v>-94100000</v>
      </c>
      <c r="N54" s="442"/>
      <c r="O54" s="259">
        <v>-22500000</v>
      </c>
      <c r="P54" s="48">
        <v>-13800000</v>
      </c>
      <c r="Q54" s="48">
        <v>-3700000</v>
      </c>
      <c r="R54" s="138"/>
      <c r="S54" s="395">
        <v>-40000000</v>
      </c>
      <c r="T54" s="360"/>
      <c r="Y54" s="26"/>
      <c r="Z54" s="26"/>
      <c r="AA54" s="26"/>
      <c r="AB54" s="26"/>
      <c r="AC54" s="26"/>
      <c r="AD54" s="26"/>
      <c r="AE54" s="26"/>
      <c r="AF54" s="26"/>
      <c r="AG54" s="26"/>
      <c r="AH54" s="26"/>
      <c r="AI54" s="26"/>
      <c r="AJ54" s="26"/>
      <c r="AK54" s="26"/>
      <c r="AL54" s="26"/>
    </row>
    <row r="55" spans="1:38" ht="13.5" thickBot="1" x14ac:dyDescent="0.35">
      <c r="A55" s="71" t="s">
        <v>110</v>
      </c>
      <c r="B55" s="26"/>
      <c r="C55" s="103">
        <v>460800000</v>
      </c>
      <c r="D55" s="100">
        <v>453800000</v>
      </c>
      <c r="E55" s="100">
        <v>464900000</v>
      </c>
      <c r="F55" s="187">
        <v>489200000</v>
      </c>
      <c r="G55" s="190">
        <v>1868700000</v>
      </c>
      <c r="H55" s="99"/>
      <c r="I55" s="270">
        <v>455600000</v>
      </c>
      <c r="J55" s="100">
        <v>463800000</v>
      </c>
      <c r="K55" s="100">
        <f>SUM(K49:K54)</f>
        <v>471900000</v>
      </c>
      <c r="L55" s="324">
        <v>506200000</v>
      </c>
      <c r="M55" s="190">
        <v>1897500000</v>
      </c>
      <c r="N55" s="442"/>
      <c r="O55" s="270">
        <v>471200000</v>
      </c>
      <c r="P55" s="100">
        <v>493700000</v>
      </c>
      <c r="Q55" s="100">
        <v>504900000</v>
      </c>
      <c r="R55" s="373"/>
      <c r="S55" s="393">
        <v>1469800000</v>
      </c>
      <c r="T55" s="360"/>
      <c r="Y55" s="26"/>
      <c r="Z55" s="26"/>
      <c r="AA55" s="26"/>
      <c r="AB55" s="26"/>
      <c r="AC55" s="26"/>
      <c r="AD55" s="26"/>
      <c r="AE55" s="26"/>
      <c r="AF55" s="26"/>
      <c r="AG55" s="26"/>
      <c r="AH55" s="26"/>
      <c r="AI55" s="26"/>
      <c r="AJ55" s="26"/>
      <c r="AK55" s="26"/>
      <c r="AL55" s="26"/>
    </row>
    <row r="56" spans="1:38" ht="13.5" thickTop="1" x14ac:dyDescent="0.3">
      <c r="A56" s="26"/>
      <c r="B56" s="26"/>
      <c r="C56" s="39"/>
      <c r="D56" s="34"/>
      <c r="E56" s="34"/>
      <c r="F56" s="133"/>
      <c r="G56" s="166"/>
      <c r="H56" s="442"/>
      <c r="I56" s="265"/>
      <c r="J56" s="34"/>
      <c r="K56" s="34"/>
      <c r="L56" s="319"/>
      <c r="M56" s="166"/>
      <c r="N56" s="442"/>
      <c r="O56" s="265"/>
      <c r="P56" s="34"/>
      <c r="Q56" s="34"/>
      <c r="R56" s="138"/>
      <c r="S56" s="394"/>
      <c r="T56" s="360"/>
      <c r="Y56" s="26"/>
      <c r="Z56" s="26"/>
      <c r="AA56" s="26"/>
      <c r="AB56" s="26"/>
      <c r="AC56" s="26"/>
      <c r="AD56" s="26"/>
      <c r="AE56" s="26"/>
      <c r="AF56" s="26"/>
      <c r="AG56" s="26"/>
      <c r="AH56" s="26"/>
      <c r="AI56" s="26"/>
      <c r="AJ56" s="26"/>
      <c r="AK56" s="26"/>
      <c r="AL56" s="26"/>
    </row>
    <row r="57" spans="1:38" x14ac:dyDescent="0.3">
      <c r="A57" s="71" t="s">
        <v>187</v>
      </c>
      <c r="B57" s="26"/>
      <c r="C57" s="32">
        <v>-149700000</v>
      </c>
      <c r="D57" s="29">
        <v>-62900000</v>
      </c>
      <c r="E57" s="29">
        <v>-119900000</v>
      </c>
      <c r="F57" s="161">
        <v>-167100000</v>
      </c>
      <c r="G57" s="162">
        <v>-499600000</v>
      </c>
      <c r="H57" s="99"/>
      <c r="I57" s="254">
        <v>-119600000</v>
      </c>
      <c r="J57" s="29">
        <v>-107600000</v>
      </c>
      <c r="K57" s="29">
        <f>K22-K49</f>
        <v>-100000000</v>
      </c>
      <c r="L57" s="29">
        <v>-181900000</v>
      </c>
      <c r="M57" s="162">
        <v>-509100000</v>
      </c>
      <c r="N57" s="442"/>
      <c r="O57" s="254">
        <v>-55300000</v>
      </c>
      <c r="P57" s="29">
        <v>-24700000</v>
      </c>
      <c r="Q57" s="407">
        <v>14700000</v>
      </c>
      <c r="R57" s="138"/>
      <c r="S57" s="391">
        <v>-65300000</v>
      </c>
      <c r="T57" s="360"/>
      <c r="Y57" s="26"/>
      <c r="Z57" s="26"/>
      <c r="AA57" s="26"/>
      <c r="AB57" s="26"/>
      <c r="AC57" s="26"/>
      <c r="AD57" s="26"/>
      <c r="AE57" s="26"/>
      <c r="AF57" s="26"/>
      <c r="AG57" s="26"/>
      <c r="AH57" s="26"/>
      <c r="AI57" s="26"/>
      <c r="AJ57" s="26"/>
      <c r="AK57" s="26"/>
      <c r="AL57" s="26"/>
    </row>
    <row r="58" spans="1:38" x14ac:dyDescent="0.3">
      <c r="A58" s="72" t="s">
        <v>95</v>
      </c>
      <c r="B58" s="26"/>
      <c r="C58" s="42">
        <v>51600000</v>
      </c>
      <c r="D58" s="38">
        <v>54300000</v>
      </c>
      <c r="E58" s="38">
        <v>56600000</v>
      </c>
      <c r="F58" s="132">
        <v>59300000</v>
      </c>
      <c r="G58" s="165">
        <v>221800000</v>
      </c>
      <c r="H58" s="5"/>
      <c r="I58" s="263">
        <v>59000000</v>
      </c>
      <c r="J58" s="38">
        <v>58800000</v>
      </c>
      <c r="K58" s="38">
        <f>-K50+K23</f>
        <v>65100000</v>
      </c>
      <c r="L58" s="38">
        <v>62100000</v>
      </c>
      <c r="M58" s="165">
        <v>245000000</v>
      </c>
      <c r="N58" s="442"/>
      <c r="O58" s="263">
        <v>54400000</v>
      </c>
      <c r="P58" s="38">
        <v>56900000</v>
      </c>
      <c r="Q58" s="38">
        <v>64200000</v>
      </c>
      <c r="R58" s="138"/>
      <c r="S58" s="392">
        <v>175500000</v>
      </c>
      <c r="T58" s="360"/>
      <c r="Y58" s="26"/>
      <c r="Z58" s="26"/>
      <c r="AA58" s="26"/>
      <c r="AB58" s="26"/>
      <c r="AC58" s="26"/>
      <c r="AD58" s="26"/>
      <c r="AE58" s="26"/>
      <c r="AF58" s="26"/>
      <c r="AG58" s="26"/>
      <c r="AH58" s="26"/>
      <c r="AI58" s="26"/>
      <c r="AJ58" s="26"/>
      <c r="AK58" s="26"/>
      <c r="AL58" s="26"/>
    </row>
    <row r="59" spans="1:38" x14ac:dyDescent="0.3">
      <c r="A59" s="72" t="s">
        <v>96</v>
      </c>
      <c r="B59" s="26"/>
      <c r="C59" s="42">
        <v>10900000</v>
      </c>
      <c r="D59" s="38">
        <v>10700000</v>
      </c>
      <c r="E59" s="38">
        <v>10400000</v>
      </c>
      <c r="F59" s="132">
        <v>8000000</v>
      </c>
      <c r="G59" s="165">
        <v>40000000</v>
      </c>
      <c r="H59" s="5"/>
      <c r="I59" s="263">
        <v>4700000</v>
      </c>
      <c r="J59" s="38">
        <v>4000000</v>
      </c>
      <c r="K59" s="38">
        <f>K24</f>
        <v>4000000</v>
      </c>
      <c r="L59" s="38">
        <v>3700000</v>
      </c>
      <c r="M59" s="165">
        <v>16400000</v>
      </c>
      <c r="N59" s="442"/>
      <c r="O59" s="263">
        <v>3600000</v>
      </c>
      <c r="P59" s="38">
        <v>3400000</v>
      </c>
      <c r="Q59" s="38">
        <v>3600000</v>
      </c>
      <c r="R59" s="138"/>
      <c r="S59" s="392">
        <v>10600000</v>
      </c>
      <c r="T59" s="360"/>
      <c r="Y59" s="26"/>
      <c r="Z59" s="26"/>
      <c r="AA59" s="26"/>
      <c r="AB59" s="26"/>
      <c r="AC59" s="26"/>
      <c r="AD59" s="26"/>
      <c r="AE59" s="26"/>
      <c r="AF59" s="26"/>
      <c r="AG59" s="26"/>
      <c r="AH59" s="26"/>
      <c r="AI59" s="26"/>
      <c r="AJ59" s="26"/>
      <c r="AK59" s="26"/>
      <c r="AL59" s="26"/>
    </row>
    <row r="60" spans="1:38" x14ac:dyDescent="0.3">
      <c r="A60" s="72" t="s">
        <v>109</v>
      </c>
      <c r="B60" s="26"/>
      <c r="C60" s="42">
        <v>7900000</v>
      </c>
      <c r="D60" s="38">
        <v>7800000</v>
      </c>
      <c r="E60" s="38">
        <v>6800000</v>
      </c>
      <c r="F60" s="132">
        <v>9300000</v>
      </c>
      <c r="G60" s="165">
        <v>31800000</v>
      </c>
      <c r="H60" s="5"/>
      <c r="I60" s="263">
        <v>5700000</v>
      </c>
      <c r="J60" s="38">
        <v>4900000</v>
      </c>
      <c r="K60" s="38">
        <f>-K51</f>
        <v>4700000</v>
      </c>
      <c r="L60" s="38">
        <v>4900000</v>
      </c>
      <c r="M60" s="165">
        <v>20200000</v>
      </c>
      <c r="N60" s="442"/>
      <c r="O60" s="263">
        <v>3800000</v>
      </c>
      <c r="P60" s="38">
        <v>3800000</v>
      </c>
      <c r="Q60" s="38">
        <v>4200000</v>
      </c>
      <c r="R60" s="138"/>
      <c r="S60" s="392">
        <v>11800000</v>
      </c>
      <c r="T60" s="360"/>
      <c r="Y60" s="26"/>
      <c r="Z60" s="26"/>
      <c r="AA60" s="26"/>
      <c r="AB60" s="26"/>
      <c r="AC60" s="26"/>
      <c r="AD60" s="26"/>
      <c r="AE60" s="26"/>
      <c r="AF60" s="26"/>
      <c r="AG60" s="26"/>
      <c r="AH60" s="26"/>
      <c r="AI60" s="26"/>
      <c r="AJ60" s="26"/>
      <c r="AK60" s="26"/>
      <c r="AL60" s="26"/>
    </row>
    <row r="61" spans="1:38" s="157" customFormat="1" x14ac:dyDescent="0.3">
      <c r="A61" s="72" t="s">
        <v>133</v>
      </c>
      <c r="B61" s="156"/>
      <c r="C61" s="42">
        <v>0</v>
      </c>
      <c r="D61" s="38">
        <v>0</v>
      </c>
      <c r="E61" s="38">
        <v>0</v>
      </c>
      <c r="F61" s="45">
        <v>0</v>
      </c>
      <c r="G61" s="41">
        <v>0</v>
      </c>
      <c r="H61" s="5"/>
      <c r="I61" s="263">
        <v>11000000</v>
      </c>
      <c r="J61" s="38">
        <v>10600000</v>
      </c>
      <c r="K61" s="38">
        <f>-K52</f>
        <v>0</v>
      </c>
      <c r="L61" s="38">
        <v>-200000</v>
      </c>
      <c r="M61" s="165">
        <v>21400000</v>
      </c>
      <c r="N61" s="442"/>
      <c r="O61" s="263">
        <v>0</v>
      </c>
      <c r="P61" s="38">
        <v>-100000</v>
      </c>
      <c r="Q61" s="38">
        <v>0</v>
      </c>
      <c r="R61" s="138"/>
      <c r="S61" s="392">
        <v>-100000</v>
      </c>
      <c r="T61" s="360"/>
      <c r="Y61" s="156"/>
      <c r="Z61" s="156"/>
      <c r="AA61" s="156"/>
      <c r="AB61" s="156"/>
      <c r="AC61" s="156"/>
      <c r="AD61" s="156"/>
      <c r="AE61" s="156"/>
      <c r="AF61" s="156"/>
      <c r="AG61" s="156"/>
      <c r="AH61" s="156"/>
      <c r="AI61" s="156"/>
      <c r="AJ61" s="156"/>
      <c r="AK61" s="156"/>
      <c r="AL61" s="156"/>
    </row>
    <row r="62" spans="1:38" s="159" customFormat="1" x14ac:dyDescent="0.3">
      <c r="A62" s="72" t="s">
        <v>167</v>
      </c>
      <c r="B62" s="383"/>
      <c r="C62" s="42">
        <v>0</v>
      </c>
      <c r="D62" s="38">
        <v>0</v>
      </c>
      <c r="E62" s="38">
        <v>0</v>
      </c>
      <c r="F62" s="142">
        <v>0</v>
      </c>
      <c r="G62" s="41">
        <v>0</v>
      </c>
      <c r="H62" s="5"/>
      <c r="I62" s="263">
        <v>0</v>
      </c>
      <c r="J62" s="38">
        <v>0</v>
      </c>
      <c r="K62" s="38">
        <v>0</v>
      </c>
      <c r="L62" s="38">
        <v>0</v>
      </c>
      <c r="M62" s="165">
        <v>0</v>
      </c>
      <c r="N62" s="442"/>
      <c r="O62" s="263">
        <v>0</v>
      </c>
      <c r="P62" s="38">
        <v>2500000</v>
      </c>
      <c r="Q62" s="38">
        <v>1800000</v>
      </c>
      <c r="R62" s="138"/>
      <c r="S62" s="392">
        <v>4300000</v>
      </c>
      <c r="T62" s="383"/>
      <c r="Y62" s="383"/>
      <c r="Z62" s="383"/>
      <c r="AA62" s="383"/>
      <c r="AB62" s="383"/>
      <c r="AC62" s="383"/>
      <c r="AD62" s="383"/>
      <c r="AE62" s="383"/>
      <c r="AF62" s="383"/>
      <c r="AG62" s="383"/>
      <c r="AH62" s="383"/>
      <c r="AI62" s="383"/>
      <c r="AJ62" s="383"/>
      <c r="AK62" s="383"/>
      <c r="AL62" s="383"/>
    </row>
    <row r="63" spans="1:38" x14ac:dyDescent="0.3">
      <c r="A63" s="72" t="s">
        <v>170</v>
      </c>
      <c r="B63" s="26"/>
      <c r="C63" s="43">
        <v>52300000</v>
      </c>
      <c r="D63" s="48">
        <v>16000000</v>
      </c>
      <c r="E63" s="48">
        <v>3200000</v>
      </c>
      <c r="F63" s="163">
        <v>9000000</v>
      </c>
      <c r="G63" s="164">
        <v>80500000</v>
      </c>
      <c r="H63" s="5"/>
      <c r="I63" s="259">
        <v>-300000</v>
      </c>
      <c r="J63" s="48">
        <v>500000</v>
      </c>
      <c r="K63" s="48">
        <f>-K54</f>
        <v>0</v>
      </c>
      <c r="L63" s="48">
        <v>93900000</v>
      </c>
      <c r="M63" s="164">
        <v>94100000</v>
      </c>
      <c r="N63" s="442"/>
      <c r="O63" s="259">
        <v>22500000</v>
      </c>
      <c r="P63" s="48">
        <v>13800000</v>
      </c>
      <c r="Q63" s="48">
        <v>3700000</v>
      </c>
      <c r="R63" s="138"/>
      <c r="S63" s="395">
        <v>40000000</v>
      </c>
      <c r="T63" s="360"/>
      <c r="Y63" s="26"/>
      <c r="Z63" s="26"/>
      <c r="AA63" s="26"/>
      <c r="AB63" s="26"/>
      <c r="AC63" s="26"/>
      <c r="AD63" s="26"/>
      <c r="AE63" s="26"/>
      <c r="AF63" s="26"/>
      <c r="AG63" s="26"/>
      <c r="AH63" s="26"/>
      <c r="AI63" s="26"/>
      <c r="AJ63" s="26"/>
      <c r="AK63" s="26"/>
      <c r="AL63" s="26"/>
    </row>
    <row r="64" spans="1:38" ht="13.5" thickBot="1" x14ac:dyDescent="0.35">
      <c r="A64" s="71" t="s">
        <v>153</v>
      </c>
      <c r="B64" s="26"/>
      <c r="C64" s="93">
        <v>-27000000</v>
      </c>
      <c r="D64" s="76">
        <v>25900000</v>
      </c>
      <c r="E64" s="76">
        <v>-42900000</v>
      </c>
      <c r="F64" s="167">
        <v>-81500000</v>
      </c>
      <c r="G64" s="168">
        <v>-125500000</v>
      </c>
      <c r="H64" s="99"/>
      <c r="I64" s="266">
        <v>-39500000</v>
      </c>
      <c r="J64" s="76">
        <v>-28800000</v>
      </c>
      <c r="K64" s="76">
        <f>SUM(K57:K63)</f>
        <v>-26200000</v>
      </c>
      <c r="L64" s="76">
        <v>-17500000</v>
      </c>
      <c r="M64" s="168">
        <v>-112000000</v>
      </c>
      <c r="N64" s="442"/>
      <c r="O64" s="266">
        <v>29000000</v>
      </c>
      <c r="P64" s="76">
        <v>55600000</v>
      </c>
      <c r="Q64" s="76">
        <v>92200000</v>
      </c>
      <c r="R64" s="373"/>
      <c r="S64" s="397">
        <v>176800000</v>
      </c>
      <c r="T64" s="360"/>
      <c r="Y64" s="26"/>
      <c r="Z64" s="26"/>
      <c r="AA64" s="26"/>
      <c r="AB64" s="26"/>
      <c r="AC64" s="26"/>
      <c r="AD64" s="26"/>
      <c r="AE64" s="26"/>
      <c r="AF64" s="26"/>
      <c r="AG64" s="26"/>
      <c r="AH64" s="26"/>
      <c r="AI64" s="26"/>
      <c r="AJ64" s="26"/>
      <c r="AK64" s="26"/>
      <c r="AL64" s="26"/>
    </row>
    <row r="65" spans="1:38" ht="13.5" thickTop="1" x14ac:dyDescent="0.3">
      <c r="A65" s="26"/>
      <c r="B65" s="26"/>
      <c r="C65" s="39"/>
      <c r="D65" s="34"/>
      <c r="E65" s="34"/>
      <c r="F65" s="133"/>
      <c r="G65" s="166"/>
      <c r="H65" s="442"/>
      <c r="I65" s="265"/>
      <c r="J65" s="34"/>
      <c r="K65" s="34"/>
      <c r="L65" s="319"/>
      <c r="M65" s="166"/>
      <c r="N65" s="442"/>
      <c r="O65" s="265"/>
      <c r="P65" s="34"/>
      <c r="Q65" s="34"/>
      <c r="R65" s="138"/>
      <c r="S65" s="394"/>
      <c r="T65" s="360"/>
      <c r="Y65" s="26"/>
      <c r="Z65" s="26"/>
      <c r="AA65" s="26"/>
      <c r="AB65" s="26"/>
      <c r="AC65" s="26"/>
      <c r="AD65" s="26"/>
      <c r="AE65" s="26"/>
      <c r="AF65" s="26"/>
      <c r="AG65" s="26"/>
      <c r="AH65" s="26"/>
      <c r="AI65" s="26"/>
      <c r="AJ65" s="26"/>
      <c r="AK65" s="26"/>
      <c r="AL65" s="26"/>
    </row>
    <row r="66" spans="1:38" x14ac:dyDescent="0.3">
      <c r="A66" s="71" t="s">
        <v>154</v>
      </c>
      <c r="B66" s="26"/>
      <c r="C66" s="32">
        <v>-3600000</v>
      </c>
      <c r="D66" s="29">
        <v>-10100000</v>
      </c>
      <c r="E66" s="29">
        <v>-9400000</v>
      </c>
      <c r="F66" s="161">
        <v>-1100000</v>
      </c>
      <c r="G66" s="162">
        <v>-24200000</v>
      </c>
      <c r="H66" s="99"/>
      <c r="I66" s="254">
        <v>-1800000</v>
      </c>
      <c r="J66" s="73">
        <v>-18800000</v>
      </c>
      <c r="K66" s="73">
        <v>-11200000</v>
      </c>
      <c r="L66" s="312">
        <v>-16400000</v>
      </c>
      <c r="M66" s="162">
        <v>-48200000</v>
      </c>
      <c r="N66" s="442"/>
      <c r="O66" s="254">
        <v>-8500000</v>
      </c>
      <c r="P66" s="73">
        <v>1300000</v>
      </c>
      <c r="Q66" s="73">
        <v>-3200000</v>
      </c>
      <c r="R66" s="138"/>
      <c r="S66" s="391">
        <v>-10400000</v>
      </c>
      <c r="T66" s="360"/>
      <c r="Y66" s="26"/>
      <c r="Z66" s="26"/>
      <c r="AA66" s="26"/>
      <c r="AB66" s="26"/>
      <c r="AC66" s="26"/>
      <c r="AD66" s="26"/>
      <c r="AE66" s="26"/>
      <c r="AF66" s="26"/>
      <c r="AG66" s="26"/>
      <c r="AH66" s="26"/>
      <c r="AI66" s="26"/>
      <c r="AJ66" s="26"/>
      <c r="AK66" s="26"/>
      <c r="AL66" s="26"/>
    </row>
    <row r="67" spans="1:38" x14ac:dyDescent="0.3">
      <c r="A67" s="72" t="s">
        <v>141</v>
      </c>
      <c r="B67" s="26"/>
      <c r="C67" s="42">
        <v>-500000</v>
      </c>
      <c r="D67" s="142">
        <v>300000</v>
      </c>
      <c r="E67" s="142">
        <v>-400000</v>
      </c>
      <c r="F67" s="374">
        <v>300000</v>
      </c>
      <c r="G67" s="165">
        <v>-300000</v>
      </c>
      <c r="H67" s="40"/>
      <c r="I67" s="263">
        <v>-5700000</v>
      </c>
      <c r="J67" s="148">
        <v>13500000</v>
      </c>
      <c r="K67" s="148">
        <v>1700000</v>
      </c>
      <c r="L67" s="317">
        <v>7000000</v>
      </c>
      <c r="M67" s="165">
        <v>16500000</v>
      </c>
      <c r="N67" s="442"/>
      <c r="O67" s="263">
        <v>-2700000</v>
      </c>
      <c r="P67" s="148">
        <v>-3900000</v>
      </c>
      <c r="Q67" s="148">
        <v>-2900000</v>
      </c>
      <c r="R67" s="138"/>
      <c r="S67" s="392">
        <v>-9500000</v>
      </c>
      <c r="T67" s="360"/>
      <c r="U67" s="34"/>
      <c r="V67" s="34"/>
      <c r="W67" s="34"/>
      <c r="X67" s="34"/>
      <c r="Y67" s="26"/>
    </row>
    <row r="68" spans="1:38" s="159" customFormat="1" x14ac:dyDescent="0.3">
      <c r="A68" s="72" t="s">
        <v>170</v>
      </c>
      <c r="B68" s="383"/>
      <c r="C68" s="43">
        <v>0</v>
      </c>
      <c r="D68" s="48">
        <v>0</v>
      </c>
      <c r="E68" s="48">
        <v>0</v>
      </c>
      <c r="F68" s="48">
        <v>0</v>
      </c>
      <c r="G68" s="44">
        <v>0</v>
      </c>
      <c r="H68" s="40"/>
      <c r="I68" s="259">
        <v>0</v>
      </c>
      <c r="J68" s="48">
        <v>0</v>
      </c>
      <c r="K68" s="48">
        <v>0</v>
      </c>
      <c r="L68" s="48">
        <v>0</v>
      </c>
      <c r="M68" s="164">
        <v>0</v>
      </c>
      <c r="N68" s="442"/>
      <c r="O68" s="259">
        <v>0</v>
      </c>
      <c r="P68" s="48">
        <v>300000</v>
      </c>
      <c r="Q68" s="48">
        <v>-5800000</v>
      </c>
      <c r="R68" s="69"/>
      <c r="S68" s="395">
        <v>-5500000</v>
      </c>
      <c r="T68" s="383"/>
      <c r="U68" s="34"/>
      <c r="V68" s="34"/>
      <c r="W68" s="34"/>
      <c r="X68" s="34"/>
      <c r="Y68" s="383"/>
    </row>
    <row r="69" spans="1:38" ht="13.5" thickBot="1" x14ac:dyDescent="0.35">
      <c r="A69" s="71" t="s">
        <v>155</v>
      </c>
      <c r="B69" s="26"/>
      <c r="C69" s="93">
        <v>-4100000</v>
      </c>
      <c r="D69" s="76">
        <v>-9800000</v>
      </c>
      <c r="E69" s="76">
        <v>-9800000</v>
      </c>
      <c r="F69" s="167">
        <v>-800000</v>
      </c>
      <c r="G69" s="168">
        <v>-24500000</v>
      </c>
      <c r="H69" s="99"/>
      <c r="I69" s="266">
        <v>-7500000</v>
      </c>
      <c r="J69" s="75">
        <v>-5300000</v>
      </c>
      <c r="K69" s="75">
        <f>SUM(K66:K67)</f>
        <v>-9500000</v>
      </c>
      <c r="L69" s="324">
        <v>-9400000</v>
      </c>
      <c r="M69" s="168">
        <v>-31700000</v>
      </c>
      <c r="N69" s="442"/>
      <c r="O69" s="266">
        <v>-11200000</v>
      </c>
      <c r="P69" s="75">
        <v>-2300000</v>
      </c>
      <c r="Q69" s="75">
        <v>-11900000</v>
      </c>
      <c r="R69" s="372"/>
      <c r="S69" s="397">
        <v>-25400000</v>
      </c>
      <c r="T69" s="360"/>
      <c r="U69" s="35"/>
      <c r="V69" s="35"/>
      <c r="W69" s="35"/>
      <c r="X69" s="35"/>
      <c r="Y69" s="26"/>
    </row>
    <row r="70" spans="1:38" ht="13.5" thickTop="1" x14ac:dyDescent="0.3">
      <c r="A70" s="26"/>
      <c r="B70" s="26"/>
      <c r="C70" s="101"/>
      <c r="D70" s="73"/>
      <c r="E70" s="73"/>
      <c r="F70" s="161"/>
      <c r="G70" s="162"/>
      <c r="H70" s="99"/>
      <c r="I70" s="254"/>
      <c r="J70" s="73"/>
      <c r="K70" s="73"/>
      <c r="L70" s="312"/>
      <c r="M70" s="162"/>
      <c r="N70" s="442"/>
      <c r="O70" s="254"/>
      <c r="P70" s="73"/>
      <c r="Q70" s="73"/>
      <c r="R70" s="138"/>
      <c r="S70" s="391"/>
      <c r="T70" s="360"/>
      <c r="U70" s="35"/>
      <c r="V70" s="35"/>
      <c r="W70" s="35"/>
      <c r="X70" s="35"/>
      <c r="Y70" s="26"/>
    </row>
    <row r="71" spans="1:38" x14ac:dyDescent="0.3">
      <c r="A71" s="71" t="s">
        <v>111</v>
      </c>
      <c r="B71" s="26"/>
      <c r="C71" s="32">
        <v>-14400000</v>
      </c>
      <c r="D71" s="29">
        <v>-25200000</v>
      </c>
      <c r="E71" s="29">
        <v>-13500000</v>
      </c>
      <c r="F71" s="161">
        <v>-5200000</v>
      </c>
      <c r="G71" s="162">
        <v>-58300000</v>
      </c>
      <c r="H71" s="99"/>
      <c r="I71" s="254">
        <v>-8200000</v>
      </c>
      <c r="J71" s="73">
        <v>-17600000</v>
      </c>
      <c r="K71" s="73">
        <v>-8600000</v>
      </c>
      <c r="L71" s="312">
        <v>24800000</v>
      </c>
      <c r="M71" s="162">
        <v>-9600000</v>
      </c>
      <c r="N71" s="442"/>
      <c r="O71" s="254">
        <v>-18600000</v>
      </c>
      <c r="P71" s="73">
        <v>-16000000</v>
      </c>
      <c r="Q71" s="73">
        <v>-35200000</v>
      </c>
      <c r="R71" s="138"/>
      <c r="S71" s="391">
        <v>-69800000</v>
      </c>
      <c r="T71" s="360"/>
      <c r="U71" s="35"/>
      <c r="V71" s="35"/>
      <c r="W71" s="35"/>
      <c r="X71" s="35"/>
      <c r="Y71" s="26"/>
    </row>
    <row r="72" spans="1:38" x14ac:dyDescent="0.3">
      <c r="A72" s="72" t="s">
        <v>156</v>
      </c>
      <c r="B72" s="26"/>
      <c r="C72" s="42">
        <v>-1900000</v>
      </c>
      <c r="D72" s="38">
        <v>14900000</v>
      </c>
      <c r="E72" s="38">
        <v>-9000000</v>
      </c>
      <c r="F72" s="132">
        <v>-6700000</v>
      </c>
      <c r="G72" s="165">
        <v>-2700000</v>
      </c>
      <c r="H72" s="5"/>
      <c r="I72" s="263">
        <v>-7600000</v>
      </c>
      <c r="J72" s="40">
        <v>-100000</v>
      </c>
      <c r="K72" s="40">
        <v>-2500000</v>
      </c>
      <c r="L72" s="317">
        <v>-10500000</v>
      </c>
      <c r="M72" s="165">
        <v>-20700000</v>
      </c>
      <c r="N72" s="442"/>
      <c r="O72" s="263">
        <v>0</v>
      </c>
      <c r="P72" s="40">
        <v>-8700000</v>
      </c>
      <c r="Q72" s="40">
        <v>-3600000</v>
      </c>
      <c r="R72" s="138"/>
      <c r="S72" s="392">
        <v>-12300000</v>
      </c>
      <c r="T72" s="360"/>
      <c r="U72" s="34"/>
      <c r="V72" s="34"/>
      <c r="W72" s="34"/>
      <c r="X72" s="34"/>
      <c r="Y72" s="26"/>
    </row>
    <row r="73" spans="1:38" hidden="1" x14ac:dyDescent="0.3">
      <c r="A73" s="72" t="s">
        <v>112</v>
      </c>
      <c r="B73" s="26"/>
      <c r="C73" s="104">
        <v>0</v>
      </c>
      <c r="D73" s="142">
        <v>0</v>
      </c>
      <c r="E73" s="38">
        <v>0</v>
      </c>
      <c r="F73" s="132">
        <v>0</v>
      </c>
      <c r="G73" s="165">
        <v>0</v>
      </c>
      <c r="H73" s="5"/>
      <c r="I73" s="263">
        <v>0</v>
      </c>
      <c r="J73" s="40">
        <v>0</v>
      </c>
      <c r="K73" s="40">
        <v>0</v>
      </c>
      <c r="L73" s="317">
        <v>0</v>
      </c>
      <c r="M73" s="165">
        <v>0</v>
      </c>
      <c r="N73" s="442"/>
      <c r="O73" s="263">
        <v>0</v>
      </c>
      <c r="P73" s="40"/>
      <c r="Q73" s="40"/>
      <c r="R73" s="138"/>
      <c r="S73" s="392"/>
      <c r="T73" s="360"/>
      <c r="U73" s="34"/>
      <c r="V73" s="34"/>
      <c r="W73" s="34"/>
      <c r="X73" s="34"/>
      <c r="Y73" s="26"/>
    </row>
    <row r="74" spans="1:38" x14ac:dyDescent="0.3">
      <c r="A74" s="72" t="s">
        <v>130</v>
      </c>
      <c r="B74" s="26"/>
      <c r="C74" s="43">
        <v>24400000</v>
      </c>
      <c r="D74" s="38">
        <v>6100000</v>
      </c>
      <c r="E74" s="48">
        <v>36200000</v>
      </c>
      <c r="F74" s="163">
        <v>33300000</v>
      </c>
      <c r="G74" s="164">
        <v>100000000</v>
      </c>
      <c r="H74" s="5"/>
      <c r="I74" s="259">
        <v>28000000</v>
      </c>
      <c r="J74" s="40">
        <v>26600000</v>
      </c>
      <c r="K74" s="40">
        <v>20400000</v>
      </c>
      <c r="L74" s="317">
        <v>-7300000</v>
      </c>
      <c r="M74" s="164">
        <v>67700000</v>
      </c>
      <c r="N74" s="442"/>
      <c r="O74" s="259">
        <v>15200000</v>
      </c>
      <c r="P74" s="40">
        <v>14600000</v>
      </c>
      <c r="Q74" s="40">
        <v>23500000</v>
      </c>
      <c r="R74" s="138"/>
      <c r="S74" s="395">
        <v>53300000</v>
      </c>
      <c r="T74" s="360"/>
      <c r="U74" s="34"/>
      <c r="V74" s="34"/>
      <c r="W74" s="34"/>
      <c r="X74" s="34"/>
      <c r="Y74" s="26"/>
    </row>
    <row r="75" spans="1:38" ht="13.5" thickBot="1" x14ac:dyDescent="0.35">
      <c r="A75" s="71" t="s">
        <v>157</v>
      </c>
      <c r="B75" s="26"/>
      <c r="C75" s="103">
        <v>8100000</v>
      </c>
      <c r="D75" s="100">
        <v>-4200000</v>
      </c>
      <c r="E75" s="100">
        <v>13700000</v>
      </c>
      <c r="F75" s="187">
        <v>21400000</v>
      </c>
      <c r="G75" s="190">
        <v>39000000</v>
      </c>
      <c r="H75" s="99"/>
      <c r="I75" s="270">
        <v>12200000</v>
      </c>
      <c r="J75" s="177">
        <v>8900000</v>
      </c>
      <c r="K75" s="177">
        <f>SUM(K71:K74)</f>
        <v>9300000</v>
      </c>
      <c r="L75" s="338">
        <v>7000000</v>
      </c>
      <c r="M75" s="190">
        <v>37400000</v>
      </c>
      <c r="N75" s="442"/>
      <c r="O75" s="270">
        <v>-3400000</v>
      </c>
      <c r="P75" s="177">
        <v>-10100000</v>
      </c>
      <c r="Q75" s="177">
        <v>-15300000</v>
      </c>
      <c r="R75" s="373"/>
      <c r="S75" s="393">
        <v>-28800000</v>
      </c>
      <c r="T75" s="360"/>
      <c r="U75" s="35"/>
      <c r="V75" s="35"/>
      <c r="W75" s="35"/>
      <c r="X75" s="35"/>
      <c r="Y75" s="26"/>
    </row>
    <row r="76" spans="1:38" ht="13.5" thickTop="1" x14ac:dyDescent="0.3">
      <c r="A76" s="26"/>
      <c r="B76" s="26"/>
      <c r="C76" s="39"/>
      <c r="D76" s="34"/>
      <c r="E76" s="40"/>
      <c r="F76" s="132"/>
      <c r="G76" s="165"/>
      <c r="H76" s="442"/>
      <c r="I76" s="265"/>
      <c r="J76" s="34"/>
      <c r="K76" s="34"/>
      <c r="L76" s="319"/>
      <c r="M76" s="165"/>
      <c r="N76" s="442"/>
      <c r="O76" s="265"/>
      <c r="P76" s="34"/>
      <c r="Q76" s="34"/>
      <c r="R76" s="138"/>
      <c r="S76" s="394"/>
      <c r="T76" s="360"/>
      <c r="U76" s="34"/>
      <c r="V76" s="34"/>
      <c r="W76" s="34"/>
      <c r="X76" s="34"/>
      <c r="Y76" s="26"/>
    </row>
    <row r="77" spans="1:38" x14ac:dyDescent="0.3">
      <c r="A77" s="71" t="s">
        <v>158</v>
      </c>
      <c r="B77" s="26"/>
      <c r="C77" s="32">
        <v>-167700000</v>
      </c>
      <c r="D77" s="29">
        <v>-98200000</v>
      </c>
      <c r="E77" s="29">
        <v>-142800000</v>
      </c>
      <c r="F77" s="161">
        <v>-173400000</v>
      </c>
      <c r="G77" s="162">
        <v>-582100000</v>
      </c>
      <c r="H77" s="99"/>
      <c r="I77" s="254">
        <v>-129600000</v>
      </c>
      <c r="J77" s="73">
        <v>-144000000</v>
      </c>
      <c r="K77" s="73">
        <f>K57+K66+K71</f>
        <v>-119800000</v>
      </c>
      <c r="L77" s="312">
        <v>-173500000</v>
      </c>
      <c r="M77" s="162">
        <v>-566900000</v>
      </c>
      <c r="N77" s="442"/>
      <c r="O77" s="254">
        <v>-82400000</v>
      </c>
      <c r="P77" s="73">
        <v>-39400000</v>
      </c>
      <c r="Q77" s="73">
        <v>-23700000</v>
      </c>
      <c r="R77" s="138"/>
      <c r="S77" s="391">
        <v>-145500000</v>
      </c>
      <c r="T77" s="360"/>
      <c r="U77" s="35"/>
      <c r="V77" s="35"/>
      <c r="W77" s="35"/>
      <c r="X77" s="35"/>
      <c r="Y77" s="26"/>
    </row>
    <row r="78" spans="1:38" x14ac:dyDescent="0.3">
      <c r="A78" s="72" t="s">
        <v>95</v>
      </c>
      <c r="B78" s="26"/>
      <c r="C78" s="42">
        <v>51600000</v>
      </c>
      <c r="D78" s="38">
        <v>54300000</v>
      </c>
      <c r="E78" s="38">
        <v>56600000</v>
      </c>
      <c r="F78" s="132">
        <v>59300000</v>
      </c>
      <c r="G78" s="165">
        <v>221800000</v>
      </c>
      <c r="H78" s="5"/>
      <c r="I78" s="263">
        <v>59000000</v>
      </c>
      <c r="J78" s="40">
        <v>58800000</v>
      </c>
      <c r="K78" s="40">
        <f>K58</f>
        <v>65100000</v>
      </c>
      <c r="L78" s="40">
        <v>62100000</v>
      </c>
      <c r="M78" s="165">
        <v>245000000</v>
      </c>
      <c r="N78" s="442"/>
      <c r="O78" s="263">
        <v>54400000</v>
      </c>
      <c r="P78" s="40">
        <v>56900000</v>
      </c>
      <c r="Q78" s="40">
        <v>64200000</v>
      </c>
      <c r="R78" s="138"/>
      <c r="S78" s="392">
        <v>175500000</v>
      </c>
      <c r="T78" s="360"/>
      <c r="U78" s="34"/>
      <c r="V78" s="34"/>
      <c r="W78" s="34"/>
      <c r="X78" s="34"/>
      <c r="Y78" s="26"/>
    </row>
    <row r="79" spans="1:38" x14ac:dyDescent="0.3">
      <c r="A79" s="72" t="s">
        <v>96</v>
      </c>
      <c r="B79" s="26"/>
      <c r="C79" s="42">
        <v>10900000</v>
      </c>
      <c r="D79" s="38">
        <v>10700000</v>
      </c>
      <c r="E79" s="38">
        <v>10400000</v>
      </c>
      <c r="F79" s="132">
        <v>8000000</v>
      </c>
      <c r="G79" s="165">
        <v>40000000</v>
      </c>
      <c r="H79" s="5"/>
      <c r="I79" s="263">
        <v>4700000</v>
      </c>
      <c r="J79" s="40">
        <v>4000000</v>
      </c>
      <c r="K79" s="40">
        <f>K59</f>
        <v>4000000</v>
      </c>
      <c r="L79" s="40">
        <v>3700000</v>
      </c>
      <c r="M79" s="165">
        <v>16400000</v>
      </c>
      <c r="N79" s="442"/>
      <c r="O79" s="263">
        <v>3600000</v>
      </c>
      <c r="P79" s="40">
        <v>3400000</v>
      </c>
      <c r="Q79" s="40">
        <v>3600000</v>
      </c>
      <c r="R79" s="138"/>
      <c r="S79" s="392">
        <v>10600000</v>
      </c>
      <c r="T79" s="360"/>
      <c r="U79" s="34"/>
      <c r="V79" s="34"/>
      <c r="W79" s="34"/>
      <c r="X79" s="34"/>
      <c r="Y79" s="26"/>
    </row>
    <row r="80" spans="1:38" x14ac:dyDescent="0.3">
      <c r="A80" s="72" t="s">
        <v>109</v>
      </c>
      <c r="B80" s="26"/>
      <c r="C80" s="42">
        <v>7900000</v>
      </c>
      <c r="D80" s="38">
        <v>7800000</v>
      </c>
      <c r="E80" s="38">
        <v>6800000</v>
      </c>
      <c r="F80" s="132">
        <v>9300000</v>
      </c>
      <c r="G80" s="165">
        <v>31800000</v>
      </c>
      <c r="H80" s="5"/>
      <c r="I80" s="263">
        <v>5700000</v>
      </c>
      <c r="J80" s="40">
        <v>4900000</v>
      </c>
      <c r="K80" s="40">
        <f>K60</f>
        <v>4700000</v>
      </c>
      <c r="L80" s="40">
        <v>4900000</v>
      </c>
      <c r="M80" s="165">
        <v>20200000</v>
      </c>
      <c r="N80" s="442"/>
      <c r="O80" s="263">
        <v>3800000</v>
      </c>
      <c r="P80" s="40">
        <v>3800000</v>
      </c>
      <c r="Q80" s="40">
        <v>4200000</v>
      </c>
      <c r="R80" s="138"/>
      <c r="S80" s="392">
        <v>11800000</v>
      </c>
      <c r="T80" s="360"/>
      <c r="U80" s="34"/>
      <c r="V80" s="34"/>
      <c r="W80" s="34"/>
      <c r="X80" s="34"/>
      <c r="Y80" s="26"/>
    </row>
    <row r="81" spans="1:25" s="157" customFormat="1" x14ac:dyDescent="0.3">
      <c r="A81" s="72" t="s">
        <v>133</v>
      </c>
      <c r="B81" s="156"/>
      <c r="C81" s="42">
        <v>0</v>
      </c>
      <c r="D81" s="38">
        <v>0</v>
      </c>
      <c r="E81" s="38">
        <v>0</v>
      </c>
      <c r="F81" s="45">
        <v>0</v>
      </c>
      <c r="G81" s="41">
        <v>0</v>
      </c>
      <c r="H81" s="5"/>
      <c r="I81" s="263">
        <v>11000000</v>
      </c>
      <c r="J81" s="40">
        <v>10600000</v>
      </c>
      <c r="K81" s="40">
        <f>K61</f>
        <v>0</v>
      </c>
      <c r="L81" s="40">
        <v>-200000</v>
      </c>
      <c r="M81" s="165">
        <v>21400000</v>
      </c>
      <c r="N81" s="442"/>
      <c r="O81" s="263">
        <v>0</v>
      </c>
      <c r="P81" s="40">
        <v>-100000</v>
      </c>
      <c r="Q81" s="40">
        <v>0</v>
      </c>
      <c r="R81" s="138"/>
      <c r="S81" s="392">
        <v>-100000</v>
      </c>
      <c r="T81" s="360"/>
      <c r="U81" s="34"/>
      <c r="V81" s="34"/>
      <c r="W81" s="34"/>
      <c r="X81" s="34"/>
      <c r="Y81" s="156"/>
    </row>
    <row r="82" spans="1:25" x14ac:dyDescent="0.3">
      <c r="A82" s="72" t="str">
        <f>A63</f>
        <v>Restructuring charges (benefits) and other exit costs, net</v>
      </c>
      <c r="B82" s="26"/>
      <c r="C82" s="42">
        <v>52300000</v>
      </c>
      <c r="D82" s="38">
        <v>16000000</v>
      </c>
      <c r="E82" s="38">
        <v>3200000</v>
      </c>
      <c r="F82" s="132">
        <v>9000000</v>
      </c>
      <c r="G82" s="165">
        <v>80500000</v>
      </c>
      <c r="H82" s="5"/>
      <c r="I82" s="263">
        <v>-300000</v>
      </c>
      <c r="J82" s="40">
        <v>500000</v>
      </c>
      <c r="K82" s="40">
        <f>K63</f>
        <v>0</v>
      </c>
      <c r="L82" s="40">
        <v>93900000</v>
      </c>
      <c r="M82" s="165">
        <v>94100000</v>
      </c>
      <c r="N82" s="442"/>
      <c r="O82" s="263">
        <v>22500000</v>
      </c>
      <c r="P82" s="40">
        <f>13800000+300000</f>
        <v>14100000</v>
      </c>
      <c r="Q82" s="40">
        <v>-2100000</v>
      </c>
      <c r="R82" s="138"/>
      <c r="S82" s="392">
        <v>34500000</v>
      </c>
      <c r="T82" s="360"/>
      <c r="U82" s="34"/>
      <c r="V82" s="34"/>
      <c r="W82" s="34"/>
      <c r="X82" s="34"/>
      <c r="Y82" s="26"/>
    </row>
    <row r="83" spans="1:25" s="159" customFormat="1" x14ac:dyDescent="0.3">
      <c r="A83" s="72" t="s">
        <v>167</v>
      </c>
      <c r="B83" s="383"/>
      <c r="C83" s="42">
        <v>0</v>
      </c>
      <c r="D83" s="38">
        <v>0</v>
      </c>
      <c r="E83" s="38">
        <v>0</v>
      </c>
      <c r="F83" s="132">
        <v>0</v>
      </c>
      <c r="G83" s="165">
        <v>0</v>
      </c>
      <c r="H83" s="5"/>
      <c r="I83" s="263">
        <v>0</v>
      </c>
      <c r="J83" s="40">
        <v>0</v>
      </c>
      <c r="K83" s="40">
        <v>0</v>
      </c>
      <c r="L83" s="40">
        <v>0</v>
      </c>
      <c r="M83" s="165">
        <v>0</v>
      </c>
      <c r="N83" s="442"/>
      <c r="O83" s="263">
        <v>0</v>
      </c>
      <c r="P83" s="40">
        <v>2500000</v>
      </c>
      <c r="Q83" s="40">
        <v>1800000</v>
      </c>
      <c r="R83" s="138"/>
      <c r="S83" s="392">
        <v>4300000</v>
      </c>
      <c r="T83" s="383"/>
      <c r="U83" s="34"/>
      <c r="V83" s="34"/>
      <c r="W83" s="34"/>
      <c r="X83" s="34"/>
      <c r="Y83" s="383"/>
    </row>
    <row r="84" spans="1:25" x14ac:dyDescent="0.3">
      <c r="A84" s="72" t="s">
        <v>141</v>
      </c>
      <c r="B84" s="26"/>
      <c r="C84" s="42">
        <v>-500000</v>
      </c>
      <c r="D84" s="38">
        <v>300000</v>
      </c>
      <c r="E84" s="38">
        <v>-400000</v>
      </c>
      <c r="F84" s="132">
        <v>300000</v>
      </c>
      <c r="G84" s="165">
        <v>-300000</v>
      </c>
      <c r="H84" s="5"/>
      <c r="I84" s="263">
        <v>-5700000</v>
      </c>
      <c r="J84" s="40">
        <v>13500000</v>
      </c>
      <c r="K84" s="40">
        <f>K67</f>
        <v>1700000</v>
      </c>
      <c r="L84" s="40">
        <v>7000000</v>
      </c>
      <c r="M84" s="165">
        <v>16500000</v>
      </c>
      <c r="N84" s="442"/>
      <c r="O84" s="263">
        <v>-2700000</v>
      </c>
      <c r="P84" s="40">
        <v>-3900000</v>
      </c>
      <c r="Q84" s="40">
        <v>-2900000</v>
      </c>
      <c r="R84" s="138"/>
      <c r="S84" s="392">
        <v>-9500000</v>
      </c>
      <c r="T84" s="360"/>
      <c r="U84" s="34"/>
      <c r="V84" s="34"/>
      <c r="W84" s="34"/>
      <c r="X84" s="34"/>
      <c r="Y84" s="26"/>
    </row>
    <row r="85" spans="1:25" x14ac:dyDescent="0.3">
      <c r="A85" s="72" t="str">
        <f>A72</f>
        <v>Discrete GAAP tax provision items</v>
      </c>
      <c r="B85" s="26"/>
      <c r="C85" s="42">
        <v>-1900000</v>
      </c>
      <c r="D85" s="38">
        <v>14900000</v>
      </c>
      <c r="E85" s="38">
        <v>-9000000</v>
      </c>
      <c r="F85" s="132">
        <v>-6700000</v>
      </c>
      <c r="G85" s="165">
        <v>-2700000</v>
      </c>
      <c r="H85" s="5"/>
      <c r="I85" s="263">
        <v>-7600000</v>
      </c>
      <c r="J85" s="40">
        <v>-100000</v>
      </c>
      <c r="K85" s="40">
        <f>K72</f>
        <v>-2500000</v>
      </c>
      <c r="L85" s="40">
        <v>-10500000</v>
      </c>
      <c r="M85" s="165">
        <v>-20700000</v>
      </c>
      <c r="N85" s="442"/>
      <c r="O85" s="263">
        <v>0</v>
      </c>
      <c r="P85" s="40">
        <v>-8700000</v>
      </c>
      <c r="Q85" s="40">
        <v>-3600000</v>
      </c>
      <c r="R85" s="138"/>
      <c r="S85" s="392">
        <v>-12300000</v>
      </c>
      <c r="T85" s="360"/>
      <c r="U85" s="34"/>
      <c r="V85" s="34"/>
      <c r="W85" s="34"/>
      <c r="X85" s="34"/>
      <c r="Y85" s="26"/>
    </row>
    <row r="86" spans="1:25" hidden="1" x14ac:dyDescent="0.3">
      <c r="A86" s="72" t="s">
        <v>112</v>
      </c>
      <c r="B86" s="26"/>
      <c r="C86" s="104">
        <v>0</v>
      </c>
      <c r="D86" s="38">
        <v>0</v>
      </c>
      <c r="E86" s="105">
        <v>0</v>
      </c>
      <c r="F86" s="191">
        <v>0</v>
      </c>
      <c r="G86" s="192">
        <v>0</v>
      </c>
      <c r="H86" s="5"/>
      <c r="I86" s="263">
        <v>0</v>
      </c>
      <c r="J86" s="40">
        <v>0</v>
      </c>
      <c r="K86" s="40">
        <f>K73</f>
        <v>0</v>
      </c>
      <c r="L86" s="40">
        <v>0</v>
      </c>
      <c r="M86" s="165">
        <v>0</v>
      </c>
      <c r="N86" s="442"/>
      <c r="O86" s="263">
        <v>0</v>
      </c>
      <c r="P86" s="40"/>
      <c r="Q86" s="40"/>
      <c r="R86" s="138"/>
      <c r="S86" s="392"/>
      <c r="T86" s="360"/>
      <c r="U86" s="34"/>
      <c r="V86" s="34"/>
      <c r="W86" s="34"/>
      <c r="X86" s="34"/>
      <c r="Y86" s="26"/>
    </row>
    <row r="87" spans="1:25" x14ac:dyDescent="0.3">
      <c r="A87" s="72" t="s">
        <v>130</v>
      </c>
      <c r="B87" s="26"/>
      <c r="C87" s="42">
        <v>24400000</v>
      </c>
      <c r="D87" s="48">
        <v>6100000</v>
      </c>
      <c r="E87" s="48">
        <v>36200000</v>
      </c>
      <c r="F87" s="163">
        <v>33300000</v>
      </c>
      <c r="G87" s="164">
        <v>100000000</v>
      </c>
      <c r="H87" s="5"/>
      <c r="I87" s="263">
        <v>28000000</v>
      </c>
      <c r="J87" s="74">
        <v>26600000</v>
      </c>
      <c r="K87" s="74">
        <f>K74</f>
        <v>20400000</v>
      </c>
      <c r="L87" s="74">
        <v>-7300000</v>
      </c>
      <c r="M87" s="165">
        <v>67700000</v>
      </c>
      <c r="N87" s="442"/>
      <c r="O87" s="263">
        <v>15200000</v>
      </c>
      <c r="P87" s="74">
        <v>14600000</v>
      </c>
      <c r="Q87" s="74">
        <v>23500000</v>
      </c>
      <c r="R87" s="138"/>
      <c r="S87" s="392">
        <v>53300000</v>
      </c>
      <c r="T87" s="360"/>
      <c r="U87" s="34"/>
      <c r="V87" s="34"/>
      <c r="W87" s="34"/>
      <c r="X87" s="34"/>
      <c r="Y87" s="26"/>
    </row>
    <row r="88" spans="1:25" ht="13.5" thickBot="1" x14ac:dyDescent="0.35">
      <c r="A88" s="71" t="s">
        <v>159</v>
      </c>
      <c r="B88" s="26"/>
      <c r="C88" s="103">
        <v>-23000000</v>
      </c>
      <c r="D88" s="100">
        <v>11900000</v>
      </c>
      <c r="E88" s="100">
        <v>-39000000</v>
      </c>
      <c r="F88" s="187">
        <v>-60900000</v>
      </c>
      <c r="G88" s="190">
        <v>-111000000</v>
      </c>
      <c r="H88" s="99"/>
      <c r="I88" s="270">
        <v>-34800000</v>
      </c>
      <c r="J88" s="177">
        <v>-25200000</v>
      </c>
      <c r="K88" s="177">
        <f>SUM(K77:K87)</f>
        <v>-26400000</v>
      </c>
      <c r="L88" s="338">
        <v>-19900000</v>
      </c>
      <c r="M88" s="190">
        <v>-106300000</v>
      </c>
      <c r="N88" s="442"/>
      <c r="O88" s="270">
        <v>14400000</v>
      </c>
      <c r="P88" s="177">
        <v>43200000</v>
      </c>
      <c r="Q88" s="177">
        <v>65000000</v>
      </c>
      <c r="R88" s="373"/>
      <c r="S88" s="393">
        <v>122600000</v>
      </c>
      <c r="T88" s="360"/>
      <c r="U88" s="35"/>
      <c r="V88" s="35"/>
      <c r="W88" s="35"/>
      <c r="X88" s="35"/>
      <c r="Y88" s="26"/>
    </row>
    <row r="89" spans="1:25" ht="13.5" thickTop="1" x14ac:dyDescent="0.3">
      <c r="A89" s="26"/>
      <c r="B89" s="26"/>
      <c r="C89" s="61"/>
      <c r="D89" s="28"/>
      <c r="E89" s="5"/>
      <c r="F89" s="193"/>
      <c r="G89" s="194"/>
      <c r="H89" s="442"/>
      <c r="I89" s="268"/>
      <c r="J89" s="28"/>
      <c r="K89" s="28"/>
      <c r="L89" s="325"/>
      <c r="M89" s="194"/>
      <c r="N89" s="442"/>
      <c r="O89" s="268"/>
      <c r="P89" s="28"/>
      <c r="Q89" s="28"/>
      <c r="R89" s="138"/>
      <c r="S89" s="398"/>
      <c r="T89" s="360"/>
      <c r="U89" s="28"/>
      <c r="V89" s="28"/>
      <c r="W89" s="28"/>
      <c r="X89" s="28"/>
      <c r="Y89" s="26"/>
    </row>
    <row r="90" spans="1:25" x14ac:dyDescent="0.3">
      <c r="A90" s="71" t="s">
        <v>160</v>
      </c>
      <c r="B90" s="26"/>
      <c r="C90" s="106">
        <v>-0.74732620319999998</v>
      </c>
      <c r="D90" s="107">
        <v>-0.44</v>
      </c>
      <c r="E90" s="107">
        <v>-0.64</v>
      </c>
      <c r="F90" s="195">
        <v>-0.78</v>
      </c>
      <c r="G90" s="196">
        <v>-2.61</v>
      </c>
      <c r="H90" s="99"/>
      <c r="I90" s="272">
        <v>-0.59</v>
      </c>
      <c r="J90" s="304">
        <v>-0.66</v>
      </c>
      <c r="K90" s="304">
        <v>-0.55000000000000004</v>
      </c>
      <c r="L90" s="339">
        <v>-0.79</v>
      </c>
      <c r="M90" s="196">
        <v>-2.58</v>
      </c>
      <c r="N90" s="442"/>
      <c r="O90" s="272">
        <v>-0.38</v>
      </c>
      <c r="P90" s="304">
        <v>-0.18</v>
      </c>
      <c r="Q90" s="304">
        <v>-0.11</v>
      </c>
      <c r="R90" s="138"/>
      <c r="S90" s="399">
        <v>-0.67</v>
      </c>
      <c r="T90" s="360"/>
      <c r="U90" s="108"/>
      <c r="V90" s="108"/>
      <c r="W90" s="108"/>
      <c r="X90" s="108"/>
      <c r="Y90" s="26"/>
    </row>
    <row r="91" spans="1:25" x14ac:dyDescent="0.3">
      <c r="A91" s="72" t="s">
        <v>95</v>
      </c>
      <c r="B91" s="26"/>
      <c r="C91" s="110">
        <v>0.23</v>
      </c>
      <c r="D91" s="111">
        <v>0.24</v>
      </c>
      <c r="E91" s="111">
        <v>0.25</v>
      </c>
      <c r="F91" s="197">
        <v>0.28000000000000003</v>
      </c>
      <c r="G91" s="198">
        <v>1</v>
      </c>
      <c r="H91" s="5"/>
      <c r="I91" s="273">
        <v>0.27</v>
      </c>
      <c r="J91" s="305">
        <v>0.27</v>
      </c>
      <c r="K91" s="305">
        <v>0.3</v>
      </c>
      <c r="L91" s="340">
        <v>0.28000000000000003</v>
      </c>
      <c r="M91" s="198">
        <v>1.1100000000000001</v>
      </c>
      <c r="N91" s="442"/>
      <c r="O91" s="273">
        <v>0.25</v>
      </c>
      <c r="P91" s="305">
        <v>0.26</v>
      </c>
      <c r="Q91" s="305">
        <v>0.28000000000000003</v>
      </c>
      <c r="R91" s="138"/>
      <c r="S91" s="400">
        <v>0.79</v>
      </c>
      <c r="T91" s="360"/>
      <c r="U91" s="109"/>
      <c r="V91" s="109"/>
      <c r="W91" s="109"/>
      <c r="X91" s="109"/>
      <c r="Y91" s="26"/>
    </row>
    <row r="92" spans="1:25" x14ac:dyDescent="0.3">
      <c r="A92" s="72" t="s">
        <v>96</v>
      </c>
      <c r="B92" s="26"/>
      <c r="C92" s="110">
        <v>0.05</v>
      </c>
      <c r="D92" s="111">
        <v>0.05</v>
      </c>
      <c r="E92" s="111">
        <v>0.05</v>
      </c>
      <c r="F92" s="197">
        <v>0.03</v>
      </c>
      <c r="G92" s="198">
        <v>0.18</v>
      </c>
      <c r="H92" s="5"/>
      <c r="I92" s="273">
        <v>0.02</v>
      </c>
      <c r="J92" s="305">
        <v>0.02</v>
      </c>
      <c r="K92" s="305">
        <v>0.02</v>
      </c>
      <c r="L92" s="340">
        <v>0.02</v>
      </c>
      <c r="M92" s="198">
        <v>0.08</v>
      </c>
      <c r="N92" s="442"/>
      <c r="O92" s="273">
        <v>0.02</v>
      </c>
      <c r="P92" s="305">
        <v>0.02</v>
      </c>
      <c r="Q92" s="305">
        <v>0.02</v>
      </c>
      <c r="R92" s="138"/>
      <c r="S92" s="400">
        <v>0.06</v>
      </c>
      <c r="T92" s="360"/>
      <c r="U92" s="109"/>
      <c r="V92" s="109"/>
      <c r="W92" s="109"/>
      <c r="X92" s="109"/>
      <c r="Y92" s="26"/>
    </row>
    <row r="93" spans="1:25" x14ac:dyDescent="0.3">
      <c r="A93" s="72" t="s">
        <v>109</v>
      </c>
      <c r="B93" s="26"/>
      <c r="C93" s="110">
        <v>0.04</v>
      </c>
      <c r="D93" s="111">
        <v>0.03</v>
      </c>
      <c r="E93" s="111">
        <v>0.03</v>
      </c>
      <c r="F93" s="197">
        <v>0.04</v>
      </c>
      <c r="G93" s="198">
        <v>0.14000000000000001</v>
      </c>
      <c r="H93" s="5"/>
      <c r="I93" s="273">
        <v>0.03</v>
      </c>
      <c r="J93" s="305">
        <v>0.02</v>
      </c>
      <c r="K93" s="305">
        <v>0.02</v>
      </c>
      <c r="L93" s="340">
        <v>0.02</v>
      </c>
      <c r="M93" s="198">
        <v>0.09</v>
      </c>
      <c r="N93" s="442"/>
      <c r="O93" s="273">
        <v>0.02</v>
      </c>
      <c r="P93" s="305">
        <v>0.01</v>
      </c>
      <c r="Q93" s="305">
        <v>0.02</v>
      </c>
      <c r="R93" s="138"/>
      <c r="S93" s="400">
        <v>0.05</v>
      </c>
      <c r="T93" s="360"/>
      <c r="U93" s="109"/>
      <c r="V93" s="109"/>
      <c r="W93" s="109"/>
      <c r="X93" s="109"/>
      <c r="Y93" s="26"/>
    </row>
    <row r="94" spans="1:25" s="157" customFormat="1" x14ac:dyDescent="0.3">
      <c r="A94" s="72" t="s">
        <v>133</v>
      </c>
      <c r="B94" s="156"/>
      <c r="C94" s="110">
        <v>0</v>
      </c>
      <c r="D94" s="111">
        <v>0</v>
      </c>
      <c r="E94" s="111">
        <v>0</v>
      </c>
      <c r="F94" s="112">
        <v>0</v>
      </c>
      <c r="G94" s="113">
        <v>0</v>
      </c>
      <c r="H94" s="5"/>
      <c r="I94" s="273">
        <v>0.04</v>
      </c>
      <c r="J94" s="305">
        <v>0.05</v>
      </c>
      <c r="K94" s="305">
        <v>0</v>
      </c>
      <c r="L94" s="305">
        <v>0</v>
      </c>
      <c r="M94" s="113">
        <v>0.09</v>
      </c>
      <c r="N94" s="442"/>
      <c r="O94" s="273">
        <v>0</v>
      </c>
      <c r="P94" s="305">
        <v>0</v>
      </c>
      <c r="Q94" s="305">
        <v>0</v>
      </c>
      <c r="R94" s="138"/>
      <c r="S94" s="400">
        <v>0</v>
      </c>
      <c r="T94" s="360"/>
      <c r="U94" s="109"/>
      <c r="V94" s="109"/>
      <c r="W94" s="109"/>
      <c r="X94" s="109"/>
      <c r="Y94" s="156"/>
    </row>
    <row r="95" spans="1:25" s="159" customFormat="1" x14ac:dyDescent="0.3">
      <c r="A95" s="72" t="s">
        <v>167</v>
      </c>
      <c r="B95" s="383"/>
      <c r="C95" s="110">
        <v>0</v>
      </c>
      <c r="D95" s="111">
        <v>0</v>
      </c>
      <c r="E95" s="111">
        <v>0</v>
      </c>
      <c r="F95" s="386">
        <v>0</v>
      </c>
      <c r="G95" s="113">
        <v>0</v>
      </c>
      <c r="H95" s="5"/>
      <c r="I95" s="273">
        <v>0</v>
      </c>
      <c r="J95" s="305">
        <v>0</v>
      </c>
      <c r="K95" s="305">
        <v>0</v>
      </c>
      <c r="L95" s="305">
        <v>0</v>
      </c>
      <c r="M95" s="113">
        <v>0</v>
      </c>
      <c r="N95" s="442"/>
      <c r="O95" s="273">
        <v>0</v>
      </c>
      <c r="P95" s="305">
        <v>0.01</v>
      </c>
      <c r="Q95" s="305">
        <v>0.01</v>
      </c>
      <c r="R95" s="138"/>
      <c r="S95" s="400">
        <v>0.02</v>
      </c>
      <c r="T95" s="383"/>
      <c r="U95" s="109"/>
      <c r="V95" s="109"/>
      <c r="W95" s="109"/>
      <c r="X95" s="109"/>
      <c r="Y95" s="383"/>
    </row>
    <row r="96" spans="1:25" x14ac:dyDescent="0.3">
      <c r="A96" s="72" t="s">
        <v>176</v>
      </c>
      <c r="B96" s="26"/>
      <c r="C96" s="110">
        <v>0.23</v>
      </c>
      <c r="D96" s="111">
        <v>7.0000000000000007E-2</v>
      </c>
      <c r="E96" s="111">
        <v>0.01</v>
      </c>
      <c r="F96" s="197">
        <v>0.04</v>
      </c>
      <c r="G96" s="198">
        <v>0.35</v>
      </c>
      <c r="H96" s="5"/>
      <c r="I96" s="273">
        <v>0</v>
      </c>
      <c r="J96" s="305">
        <v>0</v>
      </c>
      <c r="K96" s="305">
        <v>0</v>
      </c>
      <c r="L96" s="340">
        <v>0.43</v>
      </c>
      <c r="M96" s="113">
        <v>0.43</v>
      </c>
      <c r="N96" s="442"/>
      <c r="O96" s="273">
        <v>0.09</v>
      </c>
      <c r="P96" s="305">
        <v>0.06</v>
      </c>
      <c r="Q96" s="305">
        <v>0</v>
      </c>
      <c r="R96" s="138"/>
      <c r="S96" s="400">
        <v>0.16</v>
      </c>
      <c r="T96" s="360"/>
      <c r="U96" s="109"/>
      <c r="V96" s="109"/>
      <c r="W96" s="109"/>
      <c r="X96" s="109"/>
      <c r="Y96" s="26"/>
    </row>
    <row r="97" spans="1:25" x14ac:dyDescent="0.3">
      <c r="A97" s="72" t="s">
        <v>141</v>
      </c>
      <c r="B97" s="26"/>
      <c r="C97" s="110">
        <v>0</v>
      </c>
      <c r="D97" s="111">
        <v>0</v>
      </c>
      <c r="E97" s="111">
        <v>0</v>
      </c>
      <c r="F97" s="199" t="s">
        <v>137</v>
      </c>
      <c r="G97" s="200" t="s">
        <v>137</v>
      </c>
      <c r="H97" s="114"/>
      <c r="I97" s="273">
        <v>-0.03</v>
      </c>
      <c r="J97" s="305">
        <v>7.0000000000000007E-2</v>
      </c>
      <c r="K97" s="305">
        <v>0.01</v>
      </c>
      <c r="L97" s="340">
        <v>0.03</v>
      </c>
      <c r="M97" s="198">
        <v>0.08</v>
      </c>
      <c r="N97" s="442"/>
      <c r="O97" s="273">
        <v>-0.01</v>
      </c>
      <c r="P97" s="305">
        <v>-0.02</v>
      </c>
      <c r="Q97" s="305">
        <v>-0.01</v>
      </c>
      <c r="R97" s="138"/>
      <c r="S97" s="400">
        <v>-0.04</v>
      </c>
      <c r="T97" s="360"/>
      <c r="U97" s="109"/>
      <c r="V97" s="109"/>
      <c r="W97" s="109"/>
      <c r="X97" s="109"/>
      <c r="Y97" s="26"/>
    </row>
    <row r="98" spans="1:25" x14ac:dyDescent="0.3">
      <c r="A98" s="72" t="str">
        <f>A85</f>
        <v>Discrete GAAP tax provision items</v>
      </c>
      <c r="B98" s="26"/>
      <c r="C98" s="110">
        <v>-0.01</v>
      </c>
      <c r="D98" s="111">
        <v>7.0000000000000007E-2</v>
      </c>
      <c r="E98" s="111">
        <v>-0.03</v>
      </c>
      <c r="F98" s="197">
        <v>-0.04</v>
      </c>
      <c r="G98" s="198">
        <f>-0.01</f>
        <v>-0.01</v>
      </c>
      <c r="H98" s="5"/>
      <c r="I98" s="273">
        <v>-0.03</v>
      </c>
      <c r="J98" s="305">
        <v>0</v>
      </c>
      <c r="K98" s="305">
        <v>-0.01</v>
      </c>
      <c r="L98" s="340">
        <v>-0.05</v>
      </c>
      <c r="M98" s="198">
        <v>-0.09</v>
      </c>
      <c r="N98" s="442"/>
      <c r="O98" s="273">
        <v>0</v>
      </c>
      <c r="P98" s="305">
        <v>-0.04</v>
      </c>
      <c r="Q98" s="305">
        <v>-0.02</v>
      </c>
      <c r="R98" s="138"/>
      <c r="S98" s="400">
        <v>-0.06</v>
      </c>
      <c r="T98" s="360"/>
      <c r="U98" s="109"/>
      <c r="V98" s="109"/>
      <c r="W98" s="109"/>
      <c r="X98" s="109"/>
      <c r="Y98" s="26"/>
    </row>
    <row r="99" spans="1:25" hidden="1" x14ac:dyDescent="0.3">
      <c r="A99" s="72" t="s">
        <v>112</v>
      </c>
      <c r="B99" s="26"/>
      <c r="C99" s="110">
        <v>0</v>
      </c>
      <c r="D99" s="111">
        <v>0</v>
      </c>
      <c r="E99" s="111">
        <v>0</v>
      </c>
      <c r="F99" s="199" t="s">
        <v>137</v>
      </c>
      <c r="G99" s="200" t="s">
        <v>137</v>
      </c>
      <c r="H99" s="5"/>
      <c r="I99" s="273">
        <v>0</v>
      </c>
      <c r="J99" s="305">
        <v>0</v>
      </c>
      <c r="K99" s="305">
        <v>0</v>
      </c>
      <c r="L99" s="340">
        <v>0</v>
      </c>
      <c r="M99" s="200" t="s">
        <v>137</v>
      </c>
      <c r="N99" s="442"/>
      <c r="O99" s="273">
        <v>0</v>
      </c>
      <c r="P99" s="305"/>
      <c r="Q99" s="305"/>
      <c r="R99" s="138"/>
      <c r="S99" s="400"/>
      <c r="T99" s="360"/>
      <c r="U99" s="109"/>
      <c r="V99" s="109"/>
      <c r="W99" s="109"/>
      <c r="X99" s="109"/>
      <c r="Y99" s="26"/>
    </row>
    <row r="100" spans="1:25" x14ac:dyDescent="0.3">
      <c r="A100" s="72" t="s">
        <v>113</v>
      </c>
      <c r="B100" s="26"/>
      <c r="C100" s="110">
        <v>0.11</v>
      </c>
      <c r="D100" s="115">
        <v>0.03</v>
      </c>
      <c r="E100" s="115">
        <v>0.15</v>
      </c>
      <c r="F100" s="201">
        <v>0.15</v>
      </c>
      <c r="G100" s="198">
        <v>0.45</v>
      </c>
      <c r="H100" s="5"/>
      <c r="I100" s="273">
        <v>0.13</v>
      </c>
      <c r="J100" s="306">
        <v>0.12</v>
      </c>
      <c r="K100" s="306">
        <v>0.09</v>
      </c>
      <c r="L100" s="340">
        <v>-0.03</v>
      </c>
      <c r="M100" s="198">
        <v>0.31</v>
      </c>
      <c r="N100" s="442"/>
      <c r="O100" s="273">
        <v>7.0000000000000007E-2</v>
      </c>
      <c r="P100" s="306">
        <v>7.0000000000000007E-2</v>
      </c>
      <c r="Q100" s="306">
        <v>0.1</v>
      </c>
      <c r="R100" s="138"/>
      <c r="S100" s="400">
        <v>0.24</v>
      </c>
      <c r="T100" s="360"/>
      <c r="U100" s="109"/>
      <c r="V100" s="109"/>
      <c r="W100" s="109"/>
      <c r="X100" s="109"/>
      <c r="Y100" s="26"/>
    </row>
    <row r="101" spans="1:25" ht="13.5" thickBot="1" x14ac:dyDescent="0.35">
      <c r="A101" s="71" t="s">
        <v>161</v>
      </c>
      <c r="B101" s="26"/>
      <c r="C101" s="116">
        <v>-0.1</v>
      </c>
      <c r="D101" s="117">
        <v>0.05</v>
      </c>
      <c r="E101" s="117">
        <v>-0.18000000000000008</v>
      </c>
      <c r="F101" s="202">
        <v>-0.28000000000000003</v>
      </c>
      <c r="G101" s="203">
        <v>-0.5</v>
      </c>
      <c r="H101" s="118"/>
      <c r="I101" s="274">
        <v>-0.15999999999999992</v>
      </c>
      <c r="J101" s="307">
        <v>-0.10999999999999999</v>
      </c>
      <c r="K101" s="307">
        <f>SUM(K90:K100)</f>
        <v>-0.12000000000000008</v>
      </c>
      <c r="L101" s="341">
        <v>-0.09</v>
      </c>
      <c r="M101" s="203">
        <v>-0.48</v>
      </c>
      <c r="N101" s="442"/>
      <c r="O101" s="274">
        <v>0.06</v>
      </c>
      <c r="P101" s="307">
        <v>0.19</v>
      </c>
      <c r="Q101" s="307">
        <v>0.28999999999999998</v>
      </c>
      <c r="R101" s="373"/>
      <c r="S101" s="401">
        <v>0.55000000000000004</v>
      </c>
      <c r="T101" s="360"/>
      <c r="U101" s="108"/>
      <c r="V101" s="108"/>
      <c r="W101" s="108"/>
      <c r="X101" s="108"/>
      <c r="Y101" s="26"/>
    </row>
    <row r="102" spans="1:25" ht="13.5" thickTop="1" x14ac:dyDescent="0.3">
      <c r="A102" s="26"/>
      <c r="B102" s="26"/>
      <c r="C102" s="61"/>
      <c r="D102" s="28"/>
      <c r="E102" s="442"/>
      <c r="F102" s="444"/>
      <c r="G102" s="194"/>
      <c r="H102" s="442"/>
      <c r="I102" s="268"/>
      <c r="J102" s="28"/>
      <c r="K102" s="28"/>
      <c r="L102" s="356"/>
      <c r="M102" s="194"/>
      <c r="N102" s="442"/>
      <c r="O102" s="268"/>
      <c r="P102" s="28"/>
      <c r="Q102" s="28"/>
      <c r="R102" s="138"/>
      <c r="S102" s="398"/>
      <c r="T102" s="360"/>
      <c r="U102" s="26"/>
      <c r="V102" s="26"/>
      <c r="W102" s="26"/>
      <c r="X102" s="26"/>
      <c r="Y102" s="26"/>
    </row>
    <row r="103" spans="1:25" x14ac:dyDescent="0.3">
      <c r="A103" s="26"/>
      <c r="B103" s="26"/>
      <c r="C103" s="119"/>
      <c r="D103" s="40"/>
      <c r="E103" s="5"/>
      <c r="F103" s="193"/>
      <c r="G103" s="204"/>
      <c r="H103" s="5"/>
      <c r="I103" s="275"/>
      <c r="J103" s="40"/>
      <c r="K103" s="40"/>
      <c r="L103" s="357"/>
      <c r="M103" s="204"/>
      <c r="N103" s="442"/>
      <c r="O103" s="275"/>
      <c r="P103" s="40"/>
      <c r="Q103" s="40"/>
      <c r="R103" s="138"/>
      <c r="S103" s="402"/>
      <c r="T103" s="360"/>
      <c r="U103" s="28"/>
      <c r="V103" s="28"/>
      <c r="W103" s="34"/>
      <c r="X103" s="28"/>
      <c r="Y103" s="26"/>
    </row>
    <row r="104" spans="1:25" x14ac:dyDescent="0.3">
      <c r="A104" s="71" t="s">
        <v>114</v>
      </c>
      <c r="B104" s="26"/>
      <c r="C104" s="120">
        <v>224400000</v>
      </c>
      <c r="D104" s="38">
        <v>223200000</v>
      </c>
      <c r="E104" s="77">
        <v>222300000</v>
      </c>
      <c r="F104" s="205">
        <v>221100000</v>
      </c>
      <c r="G104" s="206">
        <v>222700000</v>
      </c>
      <c r="H104" s="5"/>
      <c r="I104" s="120">
        <v>219900000</v>
      </c>
      <c r="J104" s="40">
        <v>219500000</v>
      </c>
      <c r="K104" s="40">
        <v>219600000</v>
      </c>
      <c r="L104" s="40">
        <v>219100000</v>
      </c>
      <c r="M104" s="206">
        <v>219500000</v>
      </c>
      <c r="N104" s="442"/>
      <c r="O104" s="120">
        <v>218600000</v>
      </c>
      <c r="P104" s="40">
        <v>219000000</v>
      </c>
      <c r="Q104" s="40">
        <v>218900000</v>
      </c>
      <c r="R104" s="138"/>
      <c r="S104" s="403">
        <v>218700000</v>
      </c>
      <c r="T104" s="360"/>
      <c r="U104" s="28"/>
      <c r="V104" s="28"/>
      <c r="W104" s="34"/>
      <c r="X104" s="28"/>
      <c r="Y104" s="26"/>
    </row>
    <row r="105" spans="1:25" ht="39" x14ac:dyDescent="0.3">
      <c r="A105" s="71" t="s">
        <v>162</v>
      </c>
      <c r="B105" s="26"/>
      <c r="C105" s="479">
        <v>0</v>
      </c>
      <c r="D105" s="48">
        <v>4200000</v>
      </c>
      <c r="E105" s="482">
        <v>0</v>
      </c>
      <c r="F105" s="483">
        <v>0</v>
      </c>
      <c r="G105" s="484" t="s">
        <v>137</v>
      </c>
      <c r="H105" s="5"/>
      <c r="I105" s="479">
        <v>0</v>
      </c>
      <c r="J105" s="74">
        <v>0</v>
      </c>
      <c r="K105" s="74">
        <v>0</v>
      </c>
      <c r="L105" s="74">
        <v>0</v>
      </c>
      <c r="M105" s="480">
        <v>0</v>
      </c>
      <c r="N105" s="442"/>
      <c r="O105" s="43">
        <v>3000000</v>
      </c>
      <c r="P105" s="74">
        <v>3200000</v>
      </c>
      <c r="Q105" s="74">
        <v>2700000</v>
      </c>
      <c r="R105" s="69"/>
      <c r="S105" s="348">
        <v>3000000</v>
      </c>
      <c r="T105" s="360"/>
      <c r="U105" s="28"/>
      <c r="V105" s="28"/>
      <c r="W105" s="34"/>
      <c r="X105" s="28"/>
      <c r="Y105" s="26"/>
    </row>
    <row r="106" spans="1:25" ht="26.5" thickBot="1" x14ac:dyDescent="0.35">
      <c r="A106" s="71" t="s">
        <v>115</v>
      </c>
      <c r="B106" s="26"/>
      <c r="C106" s="122">
        <v>224400000</v>
      </c>
      <c r="D106" s="62">
        <v>227400000</v>
      </c>
      <c r="E106" s="121">
        <v>222300000</v>
      </c>
      <c r="F106" s="481">
        <v>221100000</v>
      </c>
      <c r="G106" s="481">
        <v>222700000</v>
      </c>
      <c r="H106" s="5"/>
      <c r="I106" s="122">
        <v>219900000</v>
      </c>
      <c r="J106" s="96">
        <v>219500000</v>
      </c>
      <c r="K106" s="96">
        <f>K104+K105</f>
        <v>219600000</v>
      </c>
      <c r="L106" s="96">
        <v>219100000</v>
      </c>
      <c r="M106" s="355">
        <v>219500000</v>
      </c>
      <c r="N106" s="442"/>
      <c r="O106" s="122">
        <v>221600000</v>
      </c>
      <c r="P106" s="96">
        <v>222200000</v>
      </c>
      <c r="Q106" s="96">
        <v>221600000</v>
      </c>
      <c r="R106" s="372"/>
      <c r="S106" s="478">
        <v>221700000</v>
      </c>
      <c r="T106" s="360"/>
      <c r="U106" s="28"/>
      <c r="V106" s="28"/>
      <c r="W106" s="34"/>
      <c r="X106" s="28"/>
      <c r="Y106" s="26"/>
    </row>
    <row r="107" spans="1:25" s="159" customFormat="1" ht="13.5" thickTop="1" x14ac:dyDescent="0.3">
      <c r="A107" s="445"/>
      <c r="B107" s="442"/>
      <c r="C107" s="461"/>
      <c r="D107" s="471"/>
      <c r="E107" s="472"/>
      <c r="F107" s="473"/>
      <c r="G107" s="473"/>
      <c r="H107" s="453"/>
      <c r="I107" s="461"/>
      <c r="J107" s="462"/>
      <c r="K107" s="462"/>
      <c r="L107" s="468"/>
      <c r="M107" s="468"/>
      <c r="N107" s="138"/>
      <c r="O107" s="461"/>
      <c r="P107" s="462"/>
      <c r="Q107" s="462"/>
      <c r="R107" s="475"/>
      <c r="S107" s="463"/>
      <c r="T107" s="442"/>
      <c r="U107" s="28"/>
      <c r="V107" s="28"/>
      <c r="W107" s="34"/>
      <c r="X107" s="28"/>
      <c r="Y107" s="442"/>
    </row>
    <row r="108" spans="1:25" s="159" customFormat="1" x14ac:dyDescent="0.3">
      <c r="A108" s="445" t="s">
        <v>192</v>
      </c>
      <c r="B108" s="442"/>
      <c r="C108" s="120"/>
      <c r="D108" s="142"/>
      <c r="E108" s="446"/>
      <c r="F108" s="205"/>
      <c r="G108" s="205"/>
      <c r="H108" s="453"/>
      <c r="I108" s="120"/>
      <c r="J108" s="148"/>
      <c r="K108" s="148"/>
      <c r="L108" s="469"/>
      <c r="M108" s="469"/>
      <c r="N108" s="138"/>
      <c r="O108" s="464"/>
      <c r="P108" s="148"/>
      <c r="Q108" s="448">
        <v>5.9313057951278558E-2</v>
      </c>
      <c r="R108" s="24"/>
      <c r="S108" s="456"/>
      <c r="T108" s="442"/>
      <c r="U108" s="28"/>
      <c r="V108" s="28"/>
      <c r="W108" s="34"/>
      <c r="X108" s="28"/>
      <c r="Y108" s="442"/>
    </row>
    <row r="109" spans="1:25" s="159" customFormat="1" x14ac:dyDescent="0.3">
      <c r="A109" s="445" t="s">
        <v>193</v>
      </c>
      <c r="B109" s="442"/>
      <c r="C109" s="120"/>
      <c r="D109" s="142"/>
      <c r="E109" s="446"/>
      <c r="F109" s="205"/>
      <c r="G109" s="205"/>
      <c r="H109" s="453"/>
      <c r="I109" s="120"/>
      <c r="J109" s="148"/>
      <c r="K109" s="148"/>
      <c r="L109" s="469"/>
      <c r="M109" s="469"/>
      <c r="N109" s="138"/>
      <c r="O109" s="464"/>
      <c r="P109" s="148"/>
      <c r="Q109" s="449">
        <v>-1.9216220305643818E-2</v>
      </c>
      <c r="R109" s="24"/>
      <c r="S109" s="456"/>
      <c r="T109" s="442"/>
      <c r="U109" s="28"/>
      <c r="V109" s="28"/>
      <c r="W109" s="34"/>
      <c r="X109" s="28"/>
      <c r="Y109" s="442"/>
    </row>
    <row r="110" spans="1:25" s="159" customFormat="1" x14ac:dyDescent="0.3">
      <c r="A110" s="445" t="s">
        <v>194</v>
      </c>
      <c r="B110" s="442"/>
      <c r="C110" s="120"/>
      <c r="D110" s="142"/>
      <c r="E110" s="446"/>
      <c r="F110" s="205"/>
      <c r="G110" s="205"/>
      <c r="H110" s="453"/>
      <c r="I110" s="120"/>
      <c r="J110" s="148"/>
      <c r="K110" s="148"/>
      <c r="L110" s="469"/>
      <c r="M110" s="469"/>
      <c r="N110" s="138"/>
      <c r="O110" s="465"/>
      <c r="P110" s="148"/>
      <c r="Q110" s="447">
        <v>0.04</v>
      </c>
      <c r="R110" s="24"/>
      <c r="S110" s="456"/>
      <c r="T110" s="442"/>
      <c r="U110" s="28"/>
      <c r="V110" s="28"/>
      <c r="W110" s="34"/>
      <c r="X110" s="28"/>
      <c r="Y110" s="442"/>
    </row>
    <row r="111" spans="1:25" s="159" customFormat="1" x14ac:dyDescent="0.3">
      <c r="A111" s="445" t="s">
        <v>195</v>
      </c>
      <c r="B111" s="442"/>
      <c r="C111" s="120"/>
      <c r="D111" s="142"/>
      <c r="E111" s="446"/>
      <c r="F111" s="205"/>
      <c r="G111" s="205"/>
      <c r="H111" s="453"/>
      <c r="I111" s="120"/>
      <c r="J111" s="148"/>
      <c r="K111" s="148"/>
      <c r="L111" s="469"/>
      <c r="M111" s="469"/>
      <c r="N111" s="138"/>
      <c r="O111" s="465"/>
      <c r="P111" s="148"/>
      <c r="Q111" s="447">
        <v>0.28000000000000003</v>
      </c>
      <c r="R111" s="24"/>
      <c r="S111" s="456"/>
      <c r="T111" s="442"/>
      <c r="U111" s="28"/>
      <c r="V111" s="28"/>
      <c r="W111" s="34"/>
      <c r="X111" s="28"/>
      <c r="Y111" s="442"/>
    </row>
    <row r="112" spans="1:25" s="159" customFormat="1" ht="13.5" thickBot="1" x14ac:dyDescent="0.35">
      <c r="A112" s="445" t="s">
        <v>191</v>
      </c>
      <c r="B112" s="442"/>
      <c r="C112" s="120"/>
      <c r="D112" s="142"/>
      <c r="E112" s="446"/>
      <c r="F112" s="205"/>
      <c r="G112" s="205"/>
      <c r="H112" s="453"/>
      <c r="I112" s="120"/>
      <c r="J112" s="148"/>
      <c r="K112" s="148"/>
      <c r="L112" s="469"/>
      <c r="M112" s="469"/>
      <c r="N112" s="138"/>
      <c r="O112" s="464"/>
      <c r="P112" s="148"/>
      <c r="Q112" s="450">
        <v>0.32</v>
      </c>
      <c r="R112" s="24"/>
      <c r="S112" s="456"/>
      <c r="T112" s="442"/>
      <c r="U112" s="28"/>
      <c r="V112" s="28"/>
      <c r="W112" s="34"/>
      <c r="X112" s="28"/>
      <c r="Y112" s="442"/>
    </row>
    <row r="113" spans="1:25" s="159" customFormat="1" ht="13.5" thickTop="1" x14ac:dyDescent="0.3">
      <c r="A113" s="445"/>
      <c r="B113" s="442"/>
      <c r="C113" s="467"/>
      <c r="D113" s="48"/>
      <c r="E113" s="454"/>
      <c r="F113" s="474"/>
      <c r="G113" s="474"/>
      <c r="H113" s="455"/>
      <c r="I113" s="467"/>
      <c r="J113" s="74"/>
      <c r="K113" s="74"/>
      <c r="L113" s="470"/>
      <c r="M113" s="470"/>
      <c r="N113" s="69"/>
      <c r="O113" s="477"/>
      <c r="P113" s="74"/>
      <c r="Q113" s="74"/>
      <c r="R113" s="476"/>
      <c r="S113" s="457"/>
      <c r="T113" s="442"/>
      <c r="U113" s="28"/>
      <c r="V113" s="28"/>
      <c r="W113" s="34"/>
      <c r="X113" s="28"/>
      <c r="Y113" s="442"/>
    </row>
    <row r="114" spans="1:25" s="159" customFormat="1" ht="26" x14ac:dyDescent="0.3">
      <c r="A114" s="440" t="s">
        <v>196</v>
      </c>
      <c r="B114" s="442"/>
      <c r="C114" s="458" t="s">
        <v>190</v>
      </c>
      <c r="D114" s="142"/>
      <c r="E114" s="446"/>
      <c r="F114" s="205"/>
      <c r="G114" s="205"/>
      <c r="H114" s="453"/>
      <c r="I114" s="120"/>
      <c r="J114" s="148"/>
      <c r="K114" s="148"/>
      <c r="L114" s="469"/>
      <c r="M114" s="469"/>
      <c r="N114" s="138"/>
      <c r="O114" s="466"/>
      <c r="P114" s="148"/>
      <c r="Q114" s="148"/>
      <c r="R114" s="24"/>
      <c r="S114" s="456"/>
      <c r="T114" s="442"/>
      <c r="U114" s="28"/>
      <c r="V114" s="28"/>
      <c r="W114" s="34"/>
      <c r="X114" s="28"/>
      <c r="Y114" s="442"/>
    </row>
    <row r="115" spans="1:25" s="159" customFormat="1" x14ac:dyDescent="0.3">
      <c r="A115" s="445" t="s">
        <v>188</v>
      </c>
      <c r="B115" s="442"/>
      <c r="C115" s="459">
        <v>1418</v>
      </c>
      <c r="D115" s="142"/>
      <c r="E115" s="446"/>
      <c r="F115" s="205"/>
      <c r="G115" s="205"/>
      <c r="H115" s="453"/>
      <c r="I115" s="120"/>
      <c r="J115" s="148"/>
      <c r="K115" s="148"/>
      <c r="L115" s="469"/>
      <c r="M115" s="469"/>
      <c r="N115" s="138"/>
      <c r="O115" s="459"/>
      <c r="P115" s="148"/>
      <c r="Q115" s="148"/>
      <c r="R115" s="24"/>
      <c r="S115" s="456"/>
      <c r="T115" s="442"/>
      <c r="U115" s="28"/>
      <c r="V115" s="28"/>
      <c r="W115" s="34"/>
      <c r="X115" s="28"/>
      <c r="Y115" s="442"/>
    </row>
    <row r="116" spans="1:25" s="159" customFormat="1" x14ac:dyDescent="0.3">
      <c r="A116" s="445" t="s">
        <v>72</v>
      </c>
      <c r="B116" s="442"/>
      <c r="C116" s="460">
        <v>-64</v>
      </c>
      <c r="D116" s="142"/>
      <c r="E116" s="446"/>
      <c r="F116" s="205"/>
      <c r="G116" s="205"/>
      <c r="H116" s="453"/>
      <c r="I116" s="120"/>
      <c r="J116" s="148"/>
      <c r="K116" s="148"/>
      <c r="L116" s="469"/>
      <c r="M116" s="469"/>
      <c r="N116" s="138"/>
      <c r="O116" s="459"/>
      <c r="P116" s="148"/>
      <c r="Q116" s="148"/>
      <c r="R116" s="24"/>
      <c r="S116" s="456"/>
      <c r="T116" s="442"/>
      <c r="U116" s="28"/>
      <c r="V116" s="28"/>
      <c r="W116" s="34"/>
      <c r="X116" s="28"/>
      <c r="Y116" s="442"/>
    </row>
    <row r="117" spans="1:25" s="159" customFormat="1" x14ac:dyDescent="0.3">
      <c r="A117" s="445" t="s">
        <v>189</v>
      </c>
      <c r="B117" s="442"/>
      <c r="C117" s="460">
        <v>1354</v>
      </c>
      <c r="D117" s="48"/>
      <c r="E117" s="454"/>
      <c r="F117" s="474"/>
      <c r="G117" s="474"/>
      <c r="H117" s="455"/>
      <c r="I117" s="467"/>
      <c r="J117" s="74"/>
      <c r="K117" s="74"/>
      <c r="L117" s="470"/>
      <c r="M117" s="470"/>
      <c r="N117" s="69"/>
      <c r="O117" s="460"/>
      <c r="P117" s="74"/>
      <c r="Q117" s="74"/>
      <c r="R117" s="476"/>
      <c r="S117" s="457"/>
      <c r="T117" s="442"/>
      <c r="U117" s="28"/>
      <c r="V117" s="28"/>
      <c r="W117" s="34"/>
      <c r="X117" s="28"/>
      <c r="Y117" s="442"/>
    </row>
    <row r="118" spans="1:25" ht="18.75" customHeight="1" x14ac:dyDescent="0.3">
      <c r="A118" s="26"/>
      <c r="B118" s="26"/>
      <c r="C118" s="442"/>
      <c r="D118" s="442"/>
      <c r="E118" s="442"/>
      <c r="F118" s="442"/>
      <c r="G118" s="442"/>
      <c r="H118" s="442"/>
      <c r="I118" s="442"/>
      <c r="J118" s="442"/>
      <c r="K118" s="442"/>
      <c r="L118" s="442"/>
      <c r="M118" s="442"/>
      <c r="N118" s="442"/>
      <c r="O118" s="360"/>
      <c r="P118" s="360"/>
      <c r="Q118" s="360"/>
      <c r="R118" s="360"/>
      <c r="S118" s="384"/>
      <c r="T118" s="360"/>
      <c r="U118" s="139"/>
      <c r="V118" s="139"/>
      <c r="W118" s="139"/>
      <c r="X118" s="139"/>
    </row>
    <row r="119" spans="1:25" ht="13.25" customHeight="1" x14ac:dyDescent="0.3">
      <c r="A119" s="500" t="s">
        <v>116</v>
      </c>
      <c r="B119" s="500"/>
      <c r="C119" s="500"/>
      <c r="D119" s="500"/>
      <c r="E119" s="500"/>
      <c r="F119" s="500"/>
      <c r="G119" s="500"/>
      <c r="H119" s="500"/>
      <c r="I119" s="500"/>
      <c r="J119" s="500"/>
      <c r="K119" s="500"/>
      <c r="L119" s="500"/>
      <c r="M119" s="500"/>
      <c r="N119" s="500"/>
      <c r="O119" s="500"/>
      <c r="P119" s="500"/>
      <c r="Q119" s="500"/>
      <c r="R119" s="500"/>
      <c r="S119" s="500"/>
      <c r="T119" s="500"/>
      <c r="U119" s="139"/>
      <c r="V119" s="139"/>
      <c r="W119" s="139"/>
      <c r="X119" s="139"/>
    </row>
    <row r="120" spans="1:25" x14ac:dyDescent="0.3">
      <c r="A120" s="155"/>
      <c r="B120" s="155"/>
      <c r="C120" s="443"/>
      <c r="D120" s="443"/>
      <c r="E120" s="443"/>
      <c r="F120" s="443"/>
      <c r="G120" s="443"/>
      <c r="H120" s="443"/>
      <c r="I120" s="153"/>
      <c r="J120" s="443"/>
      <c r="K120" s="443"/>
      <c r="L120" s="441"/>
      <c r="M120" s="441"/>
      <c r="N120" s="443"/>
      <c r="O120" s="361"/>
      <c r="P120" s="361"/>
      <c r="Q120" s="361"/>
      <c r="R120" s="361"/>
      <c r="S120" s="153"/>
      <c r="T120" s="361"/>
      <c r="U120" s="139"/>
      <c r="V120" s="139"/>
      <c r="W120" s="139"/>
      <c r="X120" s="139"/>
    </row>
    <row r="121" spans="1:25" s="159" customFormat="1" ht="40.25" customHeight="1" x14ac:dyDescent="0.3">
      <c r="A121" s="485" t="s">
        <v>163</v>
      </c>
      <c r="B121" s="485"/>
      <c r="C121" s="485"/>
      <c r="D121" s="485"/>
      <c r="E121" s="485"/>
      <c r="F121" s="485"/>
      <c r="G121" s="485"/>
      <c r="H121" s="485"/>
      <c r="I121" s="485"/>
      <c r="J121" s="485"/>
      <c r="K121" s="485"/>
      <c r="L121" s="485"/>
      <c r="M121" s="485"/>
      <c r="N121" s="485"/>
      <c r="O121" s="485"/>
      <c r="P121" s="485"/>
      <c r="Q121" s="485"/>
      <c r="R121" s="485"/>
      <c r="S121" s="485"/>
      <c r="T121" s="485"/>
      <c r="U121" s="139"/>
      <c r="V121" s="139"/>
      <c r="W121" s="139"/>
      <c r="X121" s="139"/>
    </row>
    <row r="122" spans="1:25" s="159" customFormat="1" x14ac:dyDescent="0.3">
      <c r="A122" s="160"/>
      <c r="B122" s="160"/>
      <c r="C122" s="443"/>
      <c r="D122" s="443"/>
      <c r="E122" s="443"/>
      <c r="F122" s="443"/>
      <c r="G122" s="443"/>
      <c r="H122" s="443"/>
      <c r="I122" s="153"/>
      <c r="J122" s="443"/>
      <c r="K122" s="443"/>
      <c r="L122" s="441"/>
      <c r="M122" s="441"/>
      <c r="N122" s="443"/>
      <c r="O122" s="361"/>
      <c r="P122" s="361"/>
      <c r="Q122" s="361"/>
      <c r="R122" s="361"/>
      <c r="S122" s="153"/>
      <c r="T122" s="361"/>
      <c r="U122" s="139"/>
      <c r="V122" s="139"/>
      <c r="W122" s="139"/>
      <c r="X122" s="139"/>
    </row>
    <row r="123" spans="1:25" x14ac:dyDescent="0.3">
      <c r="A123" s="155"/>
      <c r="B123" s="155"/>
      <c r="C123" s="443"/>
      <c r="D123" s="443"/>
      <c r="E123" s="443"/>
      <c r="F123" s="443"/>
      <c r="G123" s="443"/>
      <c r="H123" s="443"/>
      <c r="I123" s="153"/>
      <c r="J123" s="443"/>
      <c r="K123" s="443"/>
      <c r="L123" s="441"/>
      <c r="M123" s="441"/>
      <c r="N123" s="443"/>
      <c r="O123" s="361"/>
      <c r="P123" s="361"/>
      <c r="Q123" s="361"/>
      <c r="R123" s="361"/>
      <c r="S123" s="153"/>
      <c r="T123" s="361"/>
    </row>
    <row r="124" spans="1:25" ht="18.75" customHeight="1" x14ac:dyDescent="0.3">
      <c r="A124" s="155"/>
      <c r="B124" s="155"/>
      <c r="C124" s="443"/>
      <c r="D124" s="443"/>
      <c r="E124" s="443"/>
      <c r="F124" s="443"/>
      <c r="G124" s="443"/>
      <c r="H124" s="443"/>
      <c r="I124" s="153"/>
      <c r="J124" s="443"/>
      <c r="K124" s="443"/>
      <c r="L124" s="443"/>
      <c r="M124" s="443"/>
      <c r="N124" s="443"/>
      <c r="O124" s="361"/>
      <c r="P124" s="361"/>
      <c r="Q124" s="361"/>
      <c r="R124" s="361"/>
      <c r="S124" s="153"/>
      <c r="T124" s="361"/>
    </row>
    <row r="125" spans="1:25" ht="18.75" hidden="1" customHeight="1" x14ac:dyDescent="0.3">
      <c r="A125" s="499" t="s">
        <v>131</v>
      </c>
      <c r="B125" s="500"/>
      <c r="C125" s="500"/>
      <c r="D125" s="500"/>
      <c r="E125" s="500"/>
      <c r="F125" s="500"/>
      <c r="G125" s="500"/>
      <c r="H125" s="500"/>
      <c r="I125" s="500"/>
      <c r="J125" s="500"/>
      <c r="K125" s="500"/>
      <c r="L125" s="500"/>
      <c r="M125" s="500"/>
      <c r="N125" s="500"/>
      <c r="O125" s="500"/>
      <c r="P125" s="500"/>
      <c r="Q125" s="500"/>
      <c r="R125" s="500"/>
      <c r="S125" s="500"/>
      <c r="T125" s="500"/>
    </row>
    <row r="126" spans="1:25" ht="18.75" hidden="1" customHeight="1" x14ac:dyDescent="0.3">
      <c r="A126" s="26"/>
      <c r="C126" s="445" t="s">
        <v>119</v>
      </c>
      <c r="I126" s="445" t="s">
        <v>117</v>
      </c>
      <c r="J126" s="123" t="s">
        <v>118</v>
      </c>
      <c r="K126" s="445" t="s">
        <v>119</v>
      </c>
      <c r="L126" s="442"/>
      <c r="M126" s="445" t="s">
        <v>117</v>
      </c>
      <c r="N126" s="445" t="s">
        <v>118</v>
      </c>
    </row>
    <row r="127" spans="1:25" ht="18.75" hidden="1" customHeight="1" x14ac:dyDescent="0.3">
      <c r="A127" s="71" t="s">
        <v>120</v>
      </c>
      <c r="B127" s="77">
        <v>10700000</v>
      </c>
      <c r="C127" s="124">
        <v>272300000</v>
      </c>
      <c r="G127" s="125"/>
      <c r="I127" s="77">
        <v>11500000</v>
      </c>
      <c r="J127" s="124">
        <v>47300000</v>
      </c>
      <c r="K127" s="124">
        <v>58800000</v>
      </c>
      <c r="L127" s="5"/>
      <c r="M127" s="124">
        <v>81800000</v>
      </c>
      <c r="N127" s="124">
        <v>190500000</v>
      </c>
      <c r="O127" s="77"/>
      <c r="P127" s="77"/>
      <c r="Q127" s="77"/>
      <c r="R127" s="77"/>
      <c r="S127" s="405"/>
      <c r="T127" s="77"/>
    </row>
    <row r="128" spans="1:25" ht="18.75" hidden="1" customHeight="1" x14ac:dyDescent="0.3">
      <c r="A128" s="71" t="s">
        <v>121</v>
      </c>
      <c r="B128" s="79">
        <v>0</v>
      </c>
      <c r="C128" s="127">
        <v>0</v>
      </c>
      <c r="G128" s="125"/>
      <c r="I128" s="442"/>
      <c r="J128" s="126"/>
      <c r="K128" s="127">
        <v>0</v>
      </c>
      <c r="L128" s="5"/>
      <c r="M128" s="125"/>
      <c r="N128" s="126"/>
      <c r="O128" s="79"/>
      <c r="P128" s="79"/>
      <c r="Q128" s="79"/>
      <c r="R128" s="79"/>
      <c r="S128" s="406"/>
      <c r="T128" s="79"/>
    </row>
    <row r="129" spans="1:20" ht="18.75" hidden="1" customHeight="1" x14ac:dyDescent="0.3">
      <c r="A129" s="71" t="s">
        <v>122</v>
      </c>
      <c r="C129" s="127">
        <v>0</v>
      </c>
      <c r="G129" s="125"/>
      <c r="I129" s="442"/>
      <c r="J129" s="126"/>
      <c r="K129" s="127">
        <v>0</v>
      </c>
      <c r="L129" s="5"/>
      <c r="M129" s="125"/>
      <c r="N129" s="126"/>
    </row>
    <row r="130" spans="1:20" ht="18.75" hidden="1" customHeight="1" x14ac:dyDescent="0.3">
      <c r="A130" s="71" t="s">
        <v>123</v>
      </c>
      <c r="C130" s="127">
        <v>0</v>
      </c>
      <c r="G130" s="125"/>
      <c r="I130" s="442"/>
      <c r="J130" s="126"/>
      <c r="K130" s="127">
        <v>0</v>
      </c>
      <c r="L130" s="5"/>
      <c r="M130" s="125"/>
      <c r="N130" s="126"/>
    </row>
    <row r="131" spans="1:20" ht="18.75" hidden="1" customHeight="1" x14ac:dyDescent="0.3">
      <c r="A131" s="71" t="s">
        <v>124</v>
      </c>
      <c r="C131" s="127">
        <v>0</v>
      </c>
      <c r="G131" s="125"/>
      <c r="I131" s="442"/>
      <c r="J131" s="126"/>
      <c r="K131" s="127">
        <v>0</v>
      </c>
      <c r="L131" s="5"/>
      <c r="M131" s="125"/>
      <c r="N131" s="126"/>
    </row>
    <row r="132" spans="1:20" ht="18.75" hidden="1" customHeight="1" x14ac:dyDescent="0.3">
      <c r="A132" s="71" t="s">
        <v>58</v>
      </c>
      <c r="B132" s="77">
        <v>36600000</v>
      </c>
      <c r="C132" s="124">
        <v>52900000</v>
      </c>
      <c r="G132" s="125"/>
      <c r="I132" s="79">
        <v>36000000</v>
      </c>
      <c r="J132" s="124">
        <v>-21900000</v>
      </c>
      <c r="K132" s="124">
        <v>14100000</v>
      </c>
      <c r="L132" s="5"/>
      <c r="M132" s="124">
        <v>145900000</v>
      </c>
      <c r="N132" s="127">
        <v>-93000000</v>
      </c>
      <c r="O132" s="77"/>
      <c r="P132" s="77"/>
      <c r="Q132" s="77"/>
      <c r="R132" s="77"/>
      <c r="S132" s="405"/>
      <c r="T132" s="77"/>
    </row>
    <row r="133" spans="1:20" ht="18.75" hidden="1" customHeight="1" x14ac:dyDescent="0.3">
      <c r="A133" s="71" t="s">
        <v>125</v>
      </c>
      <c r="B133" s="77">
        <v>43100000</v>
      </c>
      <c r="C133" s="127">
        <v>0</v>
      </c>
      <c r="G133" s="125"/>
      <c r="I133" s="77">
        <v>49100000</v>
      </c>
      <c r="J133" s="124">
        <v>-49100000</v>
      </c>
      <c r="K133" s="127">
        <v>0</v>
      </c>
      <c r="L133" s="5"/>
      <c r="M133" s="124">
        <v>165600000</v>
      </c>
      <c r="N133" s="124">
        <v>-165600000</v>
      </c>
      <c r="O133" s="77"/>
      <c r="P133" s="77"/>
      <c r="Q133" s="77"/>
      <c r="R133" s="77"/>
      <c r="S133" s="405"/>
      <c r="T133" s="77"/>
    </row>
    <row r="134" spans="1:20" ht="18.75" hidden="1" customHeight="1" x14ac:dyDescent="0.3">
      <c r="A134" s="71" t="s">
        <v>126</v>
      </c>
      <c r="C134" s="127">
        <v>0</v>
      </c>
      <c r="G134" s="125"/>
      <c r="I134" s="442"/>
      <c r="J134" s="126"/>
      <c r="K134" s="127">
        <v>0</v>
      </c>
      <c r="L134" s="5"/>
      <c r="M134" s="125"/>
      <c r="N134" s="126"/>
    </row>
    <row r="135" spans="1:20" ht="18.75" hidden="1" customHeight="1" x14ac:dyDescent="0.3">
      <c r="A135" s="71" t="s">
        <v>127</v>
      </c>
      <c r="C135" s="127">
        <v>0</v>
      </c>
      <c r="G135" s="125"/>
      <c r="I135" s="442"/>
      <c r="J135" s="126"/>
      <c r="K135" s="127">
        <v>0</v>
      </c>
      <c r="L135" s="5"/>
      <c r="M135" s="125"/>
      <c r="N135" s="126"/>
    </row>
    <row r="136" spans="1:20" ht="18.75" hidden="1" customHeight="1" x14ac:dyDescent="0.3">
      <c r="A136" s="71" t="s">
        <v>128</v>
      </c>
      <c r="B136" s="79">
        <v>0</v>
      </c>
      <c r="C136" s="127">
        <v>0</v>
      </c>
      <c r="G136" s="125"/>
      <c r="I136" s="79">
        <v>0</v>
      </c>
      <c r="J136" s="127">
        <v>0</v>
      </c>
      <c r="K136" s="127">
        <v>0</v>
      </c>
      <c r="L136" s="5"/>
      <c r="M136" s="124">
        <v>3100000</v>
      </c>
      <c r="N136" s="124">
        <v>-3100000</v>
      </c>
      <c r="O136" s="79"/>
      <c r="P136" s="79"/>
      <c r="Q136" s="79"/>
      <c r="R136" s="79"/>
      <c r="S136" s="406"/>
      <c r="T136" s="79"/>
    </row>
    <row r="137" spans="1:20" ht="18.75" hidden="1" customHeight="1" x14ac:dyDescent="0.3">
      <c r="A137" s="71" t="s">
        <v>61</v>
      </c>
      <c r="B137" s="79">
        <v>4000000</v>
      </c>
      <c r="C137" s="124">
        <v>-7100000</v>
      </c>
      <c r="G137" s="125"/>
      <c r="I137" s="77">
        <v>6700000</v>
      </c>
      <c r="J137" s="124">
        <v>-15700000</v>
      </c>
      <c r="K137" s="127">
        <v>-9000000</v>
      </c>
      <c r="L137" s="5"/>
      <c r="M137" s="124">
        <v>16200000</v>
      </c>
      <c r="N137" s="124">
        <v>-23300000</v>
      </c>
      <c r="O137" s="79"/>
      <c r="P137" s="79"/>
      <c r="Q137" s="79"/>
      <c r="R137" s="79"/>
      <c r="S137" s="406"/>
      <c r="T137" s="79"/>
    </row>
    <row r="138" spans="1:20" ht="18.75" hidden="1" customHeight="1" x14ac:dyDescent="0.3">
      <c r="A138" s="71" t="s">
        <v>83</v>
      </c>
      <c r="B138" s="77">
        <v>41600000</v>
      </c>
      <c r="C138" s="124">
        <v>390500000</v>
      </c>
      <c r="G138" s="125"/>
      <c r="I138" s="77">
        <v>154400000</v>
      </c>
      <c r="J138" s="124">
        <v>39400000</v>
      </c>
      <c r="K138" s="124">
        <v>193800000</v>
      </c>
      <c r="L138" s="5"/>
      <c r="M138" s="127">
        <v>296000000</v>
      </c>
      <c r="N138" s="124">
        <v>94500000</v>
      </c>
      <c r="O138" s="77"/>
      <c r="P138" s="77"/>
      <c r="Q138" s="77"/>
      <c r="R138" s="77"/>
      <c r="S138" s="405"/>
      <c r="T138" s="77"/>
    </row>
    <row r="139" spans="1:20" ht="18.75" hidden="1" customHeight="1" x14ac:dyDescent="0.3">
      <c r="A139" s="71" t="s">
        <v>129</v>
      </c>
      <c r="B139" s="79">
        <v>136000000</v>
      </c>
      <c r="C139" s="124">
        <v>708100000</v>
      </c>
      <c r="G139" s="125"/>
      <c r="I139" s="77">
        <v>257200000</v>
      </c>
      <c r="J139" s="125"/>
      <c r="K139" s="124">
        <v>257200000</v>
      </c>
      <c r="L139" s="5"/>
      <c r="M139" s="124">
        <v>708100000</v>
      </c>
      <c r="N139" s="126"/>
      <c r="O139" s="79"/>
      <c r="P139" s="79"/>
      <c r="Q139" s="79"/>
      <c r="R139" s="79"/>
      <c r="S139" s="406"/>
      <c r="T139" s="79"/>
    </row>
    <row r="140" spans="1:20" ht="18.75" hidden="1" customHeight="1" x14ac:dyDescent="0.3">
      <c r="C140" s="125"/>
      <c r="I140" s="442"/>
      <c r="N140" s="126"/>
    </row>
  </sheetData>
  <mergeCells count="4">
    <mergeCell ref="A125:T125"/>
    <mergeCell ref="A2:T2"/>
    <mergeCell ref="A119:T119"/>
    <mergeCell ref="A121:T12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Cons IS</vt:lpstr>
      <vt:lpstr>Balance Sheet</vt:lpstr>
      <vt:lpstr>Cash Flow</vt:lpstr>
      <vt:lpstr>NonGAAP Cons IS</vt:lpstr>
      <vt:lpstr>Non-GAAP Reconciliation</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Q317 Web Financials</dc:title>
  <dc:creator>Workiva - Cara Jacobson</dc:creator>
  <cp:lastModifiedBy>John Clancy</cp:lastModifiedBy>
  <cp:lastPrinted>2018-08-20T23:58:21Z</cp:lastPrinted>
  <dcterms:created xsi:type="dcterms:W3CDTF">2016-11-21T19:17:55Z</dcterms:created>
  <dcterms:modified xsi:type="dcterms:W3CDTF">2018-11-20T18:03:38Z</dcterms:modified>
</cp:coreProperties>
</file>